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defaultThemeVersion="124226"/>
  <mc:AlternateContent xmlns:mc="http://schemas.openxmlformats.org/markup-compatibility/2006">
    <mc:Choice Requires="x15">
      <x15ac:absPath xmlns:x15ac="http://schemas.microsoft.com/office/spreadsheetml/2010/11/ac" url="N:\Tribunals\FINANCE ALL TRIBUNALS\Expenses &amp; Policy work\Curator Invoice Templates\"/>
    </mc:Choice>
  </mc:AlternateContent>
  <xr:revisionPtr revIDLastSave="0" documentId="13_ncr:1_{ED4F7032-5EBF-4FAB-936F-BB2372765E31}" xr6:coauthVersionLast="47" xr6:coauthVersionMax="47" xr10:uidLastSave="{00000000-0000-0000-0000-000000000000}"/>
  <bookViews>
    <workbookView xWindow="28680" yWindow="6660" windowWidth="29040" windowHeight="15720" activeTab="1" xr2:uid="{00000000-000D-0000-FFFF-FFFF00000000}"/>
  </bookViews>
  <sheets>
    <sheet name="Instructions" sheetId="5" r:id="rId1"/>
    <sheet name="Invoice Template Example" sheetId="13" r:id="rId2"/>
    <sheet name="Invoice Template " sheetId="11" r:id="rId3"/>
    <sheet name="Table of Fees" sheetId="2" r:id="rId4"/>
    <sheet name="Medical Reports" sheetId="3" r:id="rId5"/>
    <sheet name="Interpreters" sheetId="4" r:id="rId6"/>
    <sheet name="Sheet1" sheetId="8" r:id="rId7"/>
  </sheets>
  <definedNames>
    <definedName name="_xlnm._FilterDatabase" localSheetId="3" hidden="1">'Table of Fees'!$A$7:$A$20</definedName>
    <definedName name="independentreports" localSheetId="1">'Invoice Template Example'!$G$87</definedName>
    <definedName name="independentreports">'Invoice Template '!$H$94</definedName>
    <definedName name="OLE_LINK1" localSheetId="0">Instructions!$B$6</definedName>
    <definedName name="OLE_LINK3" localSheetId="0">Instructions!$A$1</definedName>
    <definedName name="OLE_LINK9" localSheetId="0">Instructions!$A$20</definedName>
    <definedName name="subtotal" localSheetId="1">'Invoice Template Example'!$G$84</definedName>
    <definedName name="subtotal">'Invoice Template '!$H$91</definedName>
    <definedName name="Type_fee">'Table of Fees'!$A$7:$A$20</definedName>
    <definedName name="Typeoffee">'Table of Fees'!$A$7:$A$18</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3" l="1"/>
  <c r="H32" i="13" s="1"/>
  <c r="D32" i="13"/>
  <c r="D37" i="11"/>
  <c r="D38" i="11"/>
  <c r="D39" i="11"/>
  <c r="D40" i="11"/>
  <c r="D41" i="11"/>
  <c r="D42" i="11"/>
  <c r="D43" i="11"/>
  <c r="D44" i="11"/>
  <c r="D45" i="11"/>
  <c r="D46" i="11"/>
  <c r="D47" i="11"/>
  <c r="D48" i="11"/>
  <c r="D51" i="11"/>
  <c r="D75" i="13"/>
  <c r="D76" i="13"/>
  <c r="D77" i="13"/>
  <c r="D78" i="13"/>
  <c r="D79" i="13"/>
  <c r="D58" i="13"/>
  <c r="D59" i="13"/>
  <c r="D60" i="13"/>
  <c r="D61" i="13"/>
  <c r="D62" i="13"/>
  <c r="D63" i="13"/>
  <c r="D64" i="13"/>
  <c r="D65" i="13"/>
  <c r="D66" i="13"/>
  <c r="D67" i="13"/>
  <c r="D68" i="13"/>
  <c r="D69" i="13"/>
  <c r="D70" i="13"/>
  <c r="D71" i="13"/>
  <c r="D72" i="13"/>
  <c r="D73" i="13"/>
  <c r="D74" i="13"/>
  <c r="D34" i="13"/>
  <c r="D35" i="13"/>
  <c r="D36" i="13"/>
  <c r="D37" i="13"/>
  <c r="D38" i="13"/>
  <c r="D39" i="13"/>
  <c r="D40" i="13"/>
  <c r="D41" i="13"/>
  <c r="D42" i="13"/>
  <c r="D43" i="13"/>
  <c r="D44" i="13"/>
  <c r="D45" i="13"/>
  <c r="D46" i="13"/>
  <c r="D47" i="13"/>
  <c r="D48" i="13"/>
  <c r="D49" i="13"/>
  <c r="D50" i="13"/>
  <c r="D51" i="13"/>
  <c r="D52" i="13"/>
  <c r="D53" i="13"/>
  <c r="D54" i="13"/>
  <c r="D55" i="13"/>
  <c r="D56" i="13"/>
  <c r="D57" i="13"/>
  <c r="D33" i="13"/>
  <c r="G78" i="11"/>
  <c r="I78" i="11" s="1"/>
  <c r="F34" i="13"/>
  <c r="I34" i="13" s="1"/>
  <c r="F35" i="13"/>
  <c r="H35" i="13" s="1"/>
  <c r="F36" i="13"/>
  <c r="H36" i="13" s="1"/>
  <c r="F37" i="13"/>
  <c r="H37" i="13" s="1"/>
  <c r="F38" i="13"/>
  <c r="I38" i="13" s="1"/>
  <c r="F39" i="13"/>
  <c r="I39" i="13" s="1"/>
  <c r="F40" i="13"/>
  <c r="I40" i="13" s="1"/>
  <c r="F41" i="13"/>
  <c r="H41" i="13" s="1"/>
  <c r="F42" i="13"/>
  <c r="I42" i="13" s="1"/>
  <c r="F43" i="13"/>
  <c r="H43" i="13" s="1"/>
  <c r="F44" i="13"/>
  <c r="I44" i="13" s="1"/>
  <c r="F45" i="13"/>
  <c r="I45" i="13" s="1"/>
  <c r="F46" i="13"/>
  <c r="I46" i="13" s="1"/>
  <c r="F47" i="13"/>
  <c r="I47" i="13" s="1"/>
  <c r="F48" i="13"/>
  <c r="H48" i="13" s="1"/>
  <c r="F49" i="13"/>
  <c r="I49" i="13" s="1"/>
  <c r="F50" i="13"/>
  <c r="I50" i="13" s="1"/>
  <c r="F51" i="13"/>
  <c r="I51" i="13" s="1"/>
  <c r="F52" i="13"/>
  <c r="H52" i="13" s="1"/>
  <c r="F53" i="13"/>
  <c r="H53" i="13" s="1"/>
  <c r="F54" i="13"/>
  <c r="H54" i="13" s="1"/>
  <c r="F55" i="13"/>
  <c r="H55" i="13" s="1"/>
  <c r="F56" i="13"/>
  <c r="H56" i="13" s="1"/>
  <c r="F57" i="13"/>
  <c r="H57" i="13" s="1"/>
  <c r="F58" i="13"/>
  <c r="H58" i="13" s="1"/>
  <c r="F59" i="13"/>
  <c r="H59" i="13" s="1"/>
  <c r="F60" i="13"/>
  <c r="I60" i="13" s="1"/>
  <c r="F61" i="13"/>
  <c r="I61" i="13" s="1"/>
  <c r="F62" i="13"/>
  <c r="I62" i="13" s="1"/>
  <c r="F63" i="13"/>
  <c r="I63" i="13" s="1"/>
  <c r="F64" i="13"/>
  <c r="H64" i="13" s="1"/>
  <c r="F65" i="13"/>
  <c r="H65" i="13" s="1"/>
  <c r="F66" i="13"/>
  <c r="I66" i="13" s="1"/>
  <c r="F67" i="13"/>
  <c r="I67" i="13" s="1"/>
  <c r="F68" i="13"/>
  <c r="I68" i="13" s="1"/>
  <c r="F69" i="13"/>
  <c r="I69" i="13" s="1"/>
  <c r="F70" i="13"/>
  <c r="H70" i="13" s="1"/>
  <c r="F71" i="13"/>
  <c r="H71" i="13" s="1"/>
  <c r="F72" i="13"/>
  <c r="H72" i="13" s="1"/>
  <c r="F73" i="13"/>
  <c r="I73" i="13" s="1"/>
  <c r="H73" i="13"/>
  <c r="F74" i="13"/>
  <c r="I74" i="13" s="1"/>
  <c r="F75" i="13"/>
  <c r="I75" i="13" s="1"/>
  <c r="F76" i="13"/>
  <c r="H76" i="13" s="1"/>
  <c r="F77" i="13"/>
  <c r="H77" i="13" s="1"/>
  <c r="F78" i="13"/>
  <c r="H78" i="13" s="1"/>
  <c r="F79" i="13"/>
  <c r="H79" i="13" s="1"/>
  <c r="F33" i="13"/>
  <c r="I33" i="13" s="1"/>
  <c r="G39" i="11"/>
  <c r="I39" i="11" s="1"/>
  <c r="G40" i="11"/>
  <c r="J40" i="11" s="1"/>
  <c r="G41" i="11"/>
  <c r="I41" i="11" s="1"/>
  <c r="G42" i="11"/>
  <c r="J42" i="11" s="1"/>
  <c r="G43" i="11"/>
  <c r="J43" i="11" s="1"/>
  <c r="G44" i="11"/>
  <c r="I44" i="11" s="1"/>
  <c r="G45" i="11"/>
  <c r="J45" i="11" s="1"/>
  <c r="G46" i="11"/>
  <c r="J46" i="11" s="1"/>
  <c r="G47" i="11"/>
  <c r="I47" i="11" s="1"/>
  <c r="G48" i="11"/>
  <c r="I48" i="11" s="1"/>
  <c r="G49" i="11"/>
  <c r="I49" i="11" s="1"/>
  <c r="G50" i="11"/>
  <c r="I50" i="11" s="1"/>
  <c r="G51" i="11"/>
  <c r="J51" i="11" s="1"/>
  <c r="G52" i="11"/>
  <c r="I52" i="11" s="1"/>
  <c r="G53" i="11"/>
  <c r="J53" i="11" s="1"/>
  <c r="G54" i="11"/>
  <c r="I54" i="11" s="1"/>
  <c r="G55" i="11"/>
  <c r="I55" i="11" s="1"/>
  <c r="G56" i="11"/>
  <c r="I56" i="11" s="1"/>
  <c r="G57" i="11"/>
  <c r="I57" i="11" s="1"/>
  <c r="G58" i="11"/>
  <c r="I58" i="11" s="1"/>
  <c r="G59" i="11"/>
  <c r="I59" i="11" s="1"/>
  <c r="G60" i="11"/>
  <c r="J60" i="11" s="1"/>
  <c r="G61" i="11"/>
  <c r="I61" i="11" s="1"/>
  <c r="G62" i="11"/>
  <c r="J62" i="11" s="1"/>
  <c r="G63" i="11"/>
  <c r="J63" i="11" s="1"/>
  <c r="G64" i="11"/>
  <c r="I64" i="11" s="1"/>
  <c r="G65" i="11"/>
  <c r="I65" i="11" s="1"/>
  <c r="G66" i="11"/>
  <c r="I66" i="11" s="1"/>
  <c r="G67" i="11"/>
  <c r="I67" i="11" s="1"/>
  <c r="G68" i="11"/>
  <c r="J68" i="11" s="1"/>
  <c r="G69" i="11"/>
  <c r="I69" i="11" s="1"/>
  <c r="G70" i="11"/>
  <c r="I70" i="11" s="1"/>
  <c r="G71" i="11"/>
  <c r="J71" i="11" s="1"/>
  <c r="G72" i="11"/>
  <c r="J72" i="11" s="1"/>
  <c r="G73" i="11"/>
  <c r="I73" i="11" s="1"/>
  <c r="G74" i="11"/>
  <c r="I74" i="11" s="1"/>
  <c r="G75" i="11"/>
  <c r="I75" i="11" s="1"/>
  <c r="G76" i="11"/>
  <c r="I76" i="11" s="1"/>
  <c r="G77" i="11"/>
  <c r="I77" i="11" s="1"/>
  <c r="G79" i="11"/>
  <c r="I79" i="11" s="1"/>
  <c r="G80" i="11"/>
  <c r="I80" i="11" s="1"/>
  <c r="G81" i="11"/>
  <c r="J81" i="11" s="1"/>
  <c r="G82" i="11"/>
  <c r="J82" i="11" s="1"/>
  <c r="G83" i="11"/>
  <c r="I83" i="11" s="1"/>
  <c r="G84" i="11"/>
  <c r="I84" i="11" s="1"/>
  <c r="G85" i="11"/>
  <c r="I85" i="11" s="1"/>
  <c r="G86" i="11"/>
  <c r="J86" i="11" s="1"/>
  <c r="G38" i="11"/>
  <c r="J38" i="11" s="1"/>
  <c r="G37" i="11"/>
  <c r="I37" i="11" s="1"/>
  <c r="D49" i="11"/>
  <c r="D50"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G82" i="13"/>
  <c r="G84" i="13" s="1"/>
  <c r="H89" i="11"/>
  <c r="H91" i="11" s="1"/>
  <c r="G87" i="13"/>
  <c r="F85" i="13"/>
  <c r="H94" i="11"/>
  <c r="G93" i="11"/>
  <c r="G92" i="11"/>
  <c r="I37" i="13"/>
  <c r="I32" i="13" l="1"/>
  <c r="I70" i="13"/>
  <c r="I53" i="13"/>
  <c r="I56" i="13"/>
  <c r="I78" i="13"/>
  <c r="I54" i="13"/>
  <c r="H75" i="13"/>
  <c r="I43" i="13"/>
  <c r="I58" i="13"/>
  <c r="H33" i="13"/>
  <c r="I41" i="13"/>
  <c r="I35" i="13"/>
  <c r="H67" i="13"/>
  <c r="H74" i="13"/>
  <c r="H68" i="13"/>
  <c r="H66" i="13"/>
  <c r="H39" i="13"/>
  <c r="H44" i="13"/>
  <c r="H42" i="13"/>
  <c r="I77" i="13"/>
  <c r="H63" i="13"/>
  <c r="H38" i="13"/>
  <c r="H49" i="13"/>
  <c r="H61" i="13"/>
  <c r="H60" i="13"/>
  <c r="I65" i="13"/>
  <c r="H51" i="13"/>
  <c r="H47" i="13"/>
  <c r="I48" i="13"/>
  <c r="I36" i="13"/>
  <c r="I72" i="13"/>
  <c r="I79" i="13"/>
  <c r="I57" i="13"/>
  <c r="H50" i="13"/>
  <c r="I76" i="13"/>
  <c r="I52" i="13"/>
  <c r="I55" i="13"/>
  <c r="I59" i="13"/>
  <c r="I71" i="13"/>
  <c r="I64" i="13"/>
  <c r="H69" i="13"/>
  <c r="H62" i="13"/>
  <c r="I80" i="13"/>
  <c r="I88" i="13" s="1"/>
  <c r="H34" i="13"/>
  <c r="H40" i="13"/>
  <c r="H46" i="13"/>
  <c r="J44" i="11"/>
  <c r="J76" i="11"/>
  <c r="I68" i="11"/>
  <c r="J52" i="11"/>
  <c r="J80" i="11"/>
  <c r="I71" i="11"/>
  <c r="I60" i="11"/>
  <c r="J55" i="11"/>
  <c r="J75" i="11"/>
  <c r="I63" i="11"/>
  <c r="I51" i="11"/>
  <c r="J59" i="11"/>
  <c r="I43" i="11"/>
  <c r="J67" i="11"/>
  <c r="J77" i="11"/>
  <c r="J70" i="11"/>
  <c r="J78" i="11"/>
  <c r="I53" i="11"/>
  <c r="J54" i="11"/>
  <c r="J79" i="11"/>
  <c r="J69" i="11"/>
  <c r="J61" i="11"/>
  <c r="J84" i="11"/>
  <c r="H45" i="13"/>
  <c r="J47" i="11"/>
  <c r="J83" i="11"/>
  <c r="J66" i="11"/>
  <c r="I45" i="11"/>
  <c r="I86" i="11"/>
  <c r="I40" i="11"/>
  <c r="I72" i="11"/>
  <c r="I62" i="11"/>
  <c r="I46" i="11"/>
  <c r="J48" i="11"/>
  <c r="J85" i="11"/>
  <c r="J65" i="11"/>
  <c r="J64" i="11"/>
  <c r="I82" i="11"/>
  <c r="J57" i="11"/>
  <c r="J73" i="11"/>
  <c r="J58" i="11"/>
  <c r="J50" i="11"/>
  <c r="J74" i="11"/>
  <c r="J49" i="11"/>
  <c r="I42" i="11"/>
  <c r="J41" i="11"/>
  <c r="J39" i="11"/>
  <c r="I38" i="11"/>
  <c r="J56" i="11"/>
  <c r="I81" i="11"/>
  <c r="J37" i="11"/>
  <c r="H82" i="13" l="1"/>
  <c r="H84" i="13" s="1"/>
  <c r="G88" i="13" s="1"/>
  <c r="G89" i="13" s="1"/>
  <c r="J87" i="11"/>
  <c r="J95" i="11" s="1"/>
  <c r="I89" i="11"/>
  <c r="I91" i="11" s="1"/>
  <c r="H95" i="11" s="1"/>
  <c r="H96"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n330690</author>
  </authors>
  <commentList>
    <comment ref="A10" authorId="0" shapeId="0" xr:uid="{00000000-0006-0000-0100-000001000000}">
      <text>
        <r>
          <rPr>
            <b/>
            <sz val="9"/>
            <color indexed="81"/>
            <rFont val="Tahoma"/>
            <family val="2"/>
          </rPr>
          <t>n330690:</t>
        </r>
        <r>
          <rPr>
            <sz val="9"/>
            <color indexed="81"/>
            <rFont val="Tahoma"/>
            <family val="2"/>
          </rPr>
          <t xml:space="preserve">
This should be the name of the individual curator, not the firm. </t>
        </r>
      </text>
    </comment>
    <comment ref="A11" authorId="0" shapeId="0" xr:uid="{00000000-0006-0000-0100-000002000000}">
      <text>
        <r>
          <rPr>
            <b/>
            <sz val="9"/>
            <color indexed="81"/>
            <rFont val="Tahoma"/>
            <family val="2"/>
          </rPr>
          <t>n330690:</t>
        </r>
        <r>
          <rPr>
            <sz val="9"/>
            <color indexed="81"/>
            <rFont val="Tahoma"/>
            <family val="2"/>
          </rPr>
          <t xml:space="preserve">
This may not be relevant for all curators but the full name of the firm should be included here. </t>
        </r>
      </text>
    </comment>
    <comment ref="A12" authorId="0" shapeId="0" xr:uid="{00000000-0006-0000-0100-000003000000}">
      <text>
        <r>
          <rPr>
            <b/>
            <sz val="9"/>
            <color indexed="81"/>
            <rFont val="Tahoma"/>
            <family val="2"/>
          </rPr>
          <t>n330690:</t>
        </r>
        <r>
          <rPr>
            <sz val="9"/>
            <color indexed="81"/>
            <rFont val="Tahoma"/>
            <family val="2"/>
          </rPr>
          <t xml:space="preserve">
Please ensure that you include the full address, including postcode.</t>
        </r>
      </text>
    </comment>
    <comment ref="A20" authorId="0" shapeId="0" xr:uid="{00000000-0006-0000-0100-000004000000}">
      <text>
        <r>
          <rPr>
            <b/>
            <sz val="9"/>
            <color indexed="81"/>
            <rFont val="Tahoma"/>
            <family val="2"/>
          </rPr>
          <t>n330690:</t>
        </r>
        <r>
          <rPr>
            <sz val="9"/>
            <color indexed="81"/>
            <rFont val="Tahoma"/>
            <family val="2"/>
          </rPr>
          <t xml:space="preserve">
This won't be necessary for all curators but if VAT is being charged, this </t>
        </r>
        <r>
          <rPr>
            <b/>
            <sz val="9"/>
            <color indexed="81"/>
            <rFont val="Tahoma"/>
            <family val="2"/>
          </rPr>
          <t>must</t>
        </r>
        <r>
          <rPr>
            <sz val="9"/>
            <color indexed="81"/>
            <rFont val="Tahoma"/>
            <family val="2"/>
          </rPr>
          <t xml:space="preserve"> be included.</t>
        </r>
      </text>
    </comment>
    <comment ref="A22" authorId="0" shapeId="0" xr:uid="{00000000-0006-0000-0100-000005000000}">
      <text>
        <r>
          <rPr>
            <b/>
            <sz val="9"/>
            <color indexed="81"/>
            <rFont val="Tahoma"/>
            <family val="2"/>
          </rPr>
          <t>n330690:</t>
        </r>
        <r>
          <rPr>
            <sz val="9"/>
            <color indexed="81"/>
            <rFont val="Tahoma"/>
            <family val="2"/>
          </rPr>
          <t xml:space="preserve">
It's essential that the MHTS reference number is completed accurately to assist with tracking the case. </t>
        </r>
      </text>
    </comment>
    <comment ref="A24" authorId="0" shapeId="0" xr:uid="{00000000-0006-0000-0100-000006000000}">
      <text>
        <r>
          <rPr>
            <b/>
            <sz val="9"/>
            <color indexed="81"/>
            <rFont val="Tahoma"/>
            <family val="2"/>
          </rPr>
          <t>n330690:</t>
        </r>
        <r>
          <rPr>
            <sz val="9"/>
            <color indexed="81"/>
            <rFont val="Tahoma"/>
            <family val="2"/>
          </rPr>
          <t xml:space="preserve">
This is the number beginning 'SG' that you are notified of automatically by Scottish Government each April. This number remains the same for the financial year and </t>
        </r>
        <r>
          <rPr>
            <b/>
            <sz val="9"/>
            <color indexed="81"/>
            <rFont val="Tahoma"/>
            <family val="2"/>
          </rPr>
          <t xml:space="preserve">must </t>
        </r>
        <r>
          <rPr>
            <sz val="9"/>
            <color indexed="81"/>
            <rFont val="Tahoma"/>
            <family val="2"/>
          </rPr>
          <t xml:space="preserve">be included on every invoice. If you do not have a note of your current purchase order number, please contact the Finance Team. </t>
        </r>
      </text>
    </comment>
    <comment ref="A28" authorId="0" shapeId="0" xr:uid="{00000000-0006-0000-0100-000007000000}">
      <text>
        <r>
          <rPr>
            <b/>
            <sz val="9"/>
            <color indexed="81"/>
            <rFont val="Tahoma"/>
            <family val="2"/>
          </rPr>
          <t>n330690:</t>
        </r>
        <r>
          <rPr>
            <sz val="9"/>
            <color indexed="81"/>
            <rFont val="Tahoma"/>
            <family val="2"/>
          </rPr>
          <t xml:space="preserve">
Date invoice is submitted to the Finance Team.</t>
        </r>
      </text>
    </comment>
    <comment ref="B31" authorId="0" shapeId="0" xr:uid="{00000000-0006-0000-0100-000008000000}">
      <text>
        <r>
          <rPr>
            <b/>
            <sz val="9"/>
            <color indexed="81"/>
            <rFont val="Tahoma"/>
            <family val="2"/>
          </rPr>
          <t>n330690:</t>
        </r>
        <r>
          <rPr>
            <sz val="9"/>
            <color indexed="81"/>
            <rFont val="Tahoma"/>
            <family val="2"/>
          </rPr>
          <t xml:space="preserve">
Please provide a short description of the work undertaken. </t>
        </r>
      </text>
    </comment>
    <comment ref="C31" authorId="0" shapeId="0" xr:uid="{00000000-0006-0000-0100-000009000000}">
      <text>
        <r>
          <rPr>
            <b/>
            <sz val="9"/>
            <color indexed="81"/>
            <rFont val="Tahoma"/>
            <family val="2"/>
          </rPr>
          <t>n330690:</t>
        </r>
        <r>
          <rPr>
            <sz val="9"/>
            <color indexed="81"/>
            <rFont val="Tahoma"/>
            <family val="2"/>
          </rPr>
          <t xml:space="preserve">
Please select an option from the drop down list that relates to the Table of Fees. </t>
        </r>
      </text>
    </comment>
    <comment ref="D31" authorId="0" shapeId="0" xr:uid="{00000000-0006-0000-0100-00000A00000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1" authorId="0" shapeId="0" xr:uid="{00000000-0006-0000-0100-00000B00000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F31" authorId="0" shapeId="0" xr:uid="{00000000-0006-0000-0100-00000C000000}">
      <text>
        <r>
          <rPr>
            <b/>
            <sz val="9"/>
            <color indexed="81"/>
            <rFont val="Tahoma"/>
            <family val="2"/>
          </rPr>
          <t>n330690:</t>
        </r>
        <r>
          <rPr>
            <sz val="9"/>
            <color indexed="81"/>
            <rFont val="Tahoma"/>
            <family val="2"/>
          </rPr>
          <t xml:space="preserve">
This will automatically populate when the type of fee is selected. </t>
        </r>
      </text>
    </comment>
    <comment ref="G31" authorId="0" shapeId="0" xr:uid="{00000000-0006-0000-0100-00000D000000}">
      <text>
        <r>
          <rPr>
            <b/>
            <sz val="9"/>
            <color indexed="81"/>
            <rFont val="Tahoma"/>
            <family val="2"/>
          </rPr>
          <t>n330690:</t>
        </r>
        <r>
          <rPr>
            <sz val="9"/>
            <color indexed="81"/>
            <rFont val="Tahoma"/>
            <family val="2"/>
          </rPr>
          <t xml:space="preserve">
Any public transport costs of subsistence costs should be entered into this column. </t>
        </r>
      </text>
    </comment>
    <comment ref="H31" authorId="0" shapeId="0" xr:uid="{00000000-0006-0000-0100-00000E00000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I31" authorId="0" shapeId="0" xr:uid="{00000000-0006-0000-0100-00000F000000}">
      <text>
        <r>
          <rPr>
            <b/>
            <sz val="9"/>
            <color indexed="81"/>
            <rFont val="Tahoma"/>
            <family val="2"/>
          </rPr>
          <t>n330690:</t>
        </r>
        <r>
          <rPr>
            <sz val="9"/>
            <color indexed="81"/>
            <rFont val="Tahoma"/>
            <family val="2"/>
          </rPr>
          <t xml:space="preserve">
The formula has already been input in this column. </t>
        </r>
      </text>
    </comment>
    <comment ref="F82" authorId="0" shapeId="0" xr:uid="{00000000-0006-0000-0100-000010000000}">
      <text>
        <r>
          <rPr>
            <b/>
            <sz val="9"/>
            <color indexed="81"/>
            <rFont val="Tahoma"/>
            <family val="2"/>
          </rPr>
          <t>n330690:</t>
        </r>
        <r>
          <rPr>
            <sz val="9"/>
            <color indexed="81"/>
            <rFont val="Tahoma"/>
            <family val="2"/>
          </rPr>
          <t xml:space="preserve">
The formula here totals the entries in both the Receipted Outlays and Mileage columns. </t>
        </r>
      </text>
    </comment>
    <comment ref="F87" authorId="0" shapeId="0" xr:uid="{00000000-0006-0000-0100-000011000000}">
      <text>
        <r>
          <rPr>
            <b/>
            <sz val="9"/>
            <color indexed="81"/>
            <rFont val="Tahoma"/>
            <family val="2"/>
          </rPr>
          <t>n330690:</t>
        </r>
        <r>
          <rPr>
            <sz val="9"/>
            <color indexed="81"/>
            <rFont val="Tahoma"/>
            <family val="2"/>
          </rPr>
          <t xml:space="preserve">
Independent medical reports are shown separately after other outlays have been totalled. If more than one report is instructed these should be shown separately. The forumla for the total has already been input.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n330690</author>
  </authors>
  <commentList>
    <comment ref="C36" authorId="0" shapeId="0" xr:uid="{00000000-0006-0000-0200-000001000000}">
      <text>
        <r>
          <rPr>
            <b/>
            <sz val="9"/>
            <color indexed="81"/>
            <rFont val="Tahoma"/>
            <family val="2"/>
          </rPr>
          <t>n330690:</t>
        </r>
        <r>
          <rPr>
            <sz val="9"/>
            <color indexed="81"/>
            <rFont val="Tahoma"/>
            <family val="2"/>
          </rPr>
          <t xml:space="preserve">
Please select an option from the drop down list that relates to the Table of Fees. </t>
        </r>
      </text>
    </comment>
    <comment ref="D36" authorId="0" shapeId="0" xr:uid="{00000000-0006-0000-0200-000002000000}">
      <text>
        <r>
          <rPr>
            <b/>
            <sz val="9"/>
            <color indexed="81"/>
            <rFont val="Tahoma"/>
            <family val="2"/>
          </rPr>
          <t>n330690:</t>
        </r>
        <r>
          <rPr>
            <sz val="9"/>
            <color indexed="81"/>
            <rFont val="Tahoma"/>
            <family val="2"/>
          </rPr>
          <t xml:space="preserve">
This column automatically populates when the Type of fee is selected. This gives an indication of what should be entered in the Units column. For example, telephone calls are charged at £3.14 per 5 minutes. So, for a 15 minute telephone call, '3' would be entered into the Units column and £9.42 would populate the Fees column. </t>
        </r>
      </text>
    </comment>
    <comment ref="E36" authorId="0" shapeId="0" xr:uid="{00000000-0006-0000-0200-000003000000}">
      <text>
        <r>
          <rPr>
            <b/>
            <sz val="9"/>
            <color indexed="81"/>
            <rFont val="Tahoma"/>
            <family val="2"/>
          </rPr>
          <t>n330690:</t>
        </r>
        <r>
          <rPr>
            <sz val="9"/>
            <color indexed="81"/>
            <rFont val="Tahoma"/>
            <family val="2"/>
          </rPr>
          <t xml:space="preserve">
The unit description will automatically populate when the Type of fee is selected. Complete this column with the number of appropriate units. </t>
        </r>
      </text>
    </comment>
    <comment ref="G36" authorId="0" shapeId="0" xr:uid="{00000000-0006-0000-0200-000004000000}">
      <text>
        <r>
          <rPr>
            <b/>
            <sz val="9"/>
            <color indexed="81"/>
            <rFont val="Tahoma"/>
            <family val="2"/>
          </rPr>
          <t>n330690:</t>
        </r>
        <r>
          <rPr>
            <sz val="9"/>
            <color indexed="81"/>
            <rFont val="Tahoma"/>
            <family val="2"/>
          </rPr>
          <t xml:space="preserve">
This will automatically populate when the type of fee is selected. </t>
        </r>
      </text>
    </comment>
    <comment ref="H36" authorId="0" shapeId="0" xr:uid="{00000000-0006-0000-0200-000005000000}">
      <text>
        <r>
          <rPr>
            <b/>
            <sz val="9"/>
            <color indexed="81"/>
            <rFont val="Tahoma"/>
            <family val="2"/>
          </rPr>
          <t>n330690:</t>
        </r>
        <r>
          <rPr>
            <sz val="9"/>
            <color indexed="81"/>
            <rFont val="Tahoma"/>
            <family val="2"/>
          </rPr>
          <t xml:space="preserve">
Any public transport costs of subsistence costs should be entered into this column. </t>
        </r>
      </text>
    </comment>
    <comment ref="I36" authorId="0" shapeId="0" xr:uid="{00000000-0006-0000-0200-000006000000}">
      <text>
        <r>
          <rPr>
            <b/>
            <sz val="9"/>
            <color indexed="81"/>
            <rFont val="Tahoma"/>
            <family val="2"/>
          </rPr>
          <t>n330690:</t>
        </r>
        <r>
          <rPr>
            <sz val="9"/>
            <color indexed="81"/>
            <rFont val="Tahoma"/>
            <family val="2"/>
          </rPr>
          <t xml:space="preserve">
The formula has already been input in this column. When Mileage is selected as the type of fee, the rate will automatically populate. When the number of miles is entered in the Units column the total will be entered in the Mileage column. </t>
        </r>
      </text>
    </comment>
    <comment ref="J36" authorId="0" shapeId="0" xr:uid="{00000000-0006-0000-0200-000007000000}">
      <text>
        <r>
          <rPr>
            <b/>
            <sz val="9"/>
            <color indexed="81"/>
            <rFont val="Tahoma"/>
            <family val="2"/>
          </rPr>
          <t>n330690:</t>
        </r>
        <r>
          <rPr>
            <sz val="9"/>
            <color indexed="81"/>
            <rFont val="Tahoma"/>
            <family val="2"/>
          </rPr>
          <t xml:space="preserve">
The formula has already been input in this column. </t>
        </r>
      </text>
    </comment>
  </commentList>
</comments>
</file>

<file path=xl/sharedStrings.xml><?xml version="1.0" encoding="utf-8"?>
<sst xmlns="http://schemas.openxmlformats.org/spreadsheetml/2006/main" count="204" uniqueCount="103">
  <si>
    <t>Name of curator</t>
  </si>
  <si>
    <t>Name of firm (if applicable)</t>
  </si>
  <si>
    <t>Purchase order number</t>
  </si>
  <si>
    <t>Date</t>
  </si>
  <si>
    <t>Description</t>
  </si>
  <si>
    <t>Type of fee</t>
  </si>
  <si>
    <t>Total</t>
  </si>
  <si>
    <t>Attendance at hearing (first 30 mins)</t>
  </si>
  <si>
    <t>Attendance at hearing (remainder)</t>
  </si>
  <si>
    <t>Attendance other than hearing</t>
  </si>
  <si>
    <t>Travelling</t>
  </si>
  <si>
    <t>Mileage</t>
  </si>
  <si>
    <t>Long letter</t>
  </si>
  <si>
    <t>Short letter</t>
  </si>
  <si>
    <t>Inventories</t>
  </si>
  <si>
    <t>Revising</t>
  </si>
  <si>
    <t>Telephone</t>
  </si>
  <si>
    <t>Full description</t>
  </si>
  <si>
    <t>Any time up to the first 30 minutes spent by the Curator appearing at a Tribunal Hearing (including waiting time)</t>
  </si>
  <si>
    <t>Fee</t>
  </si>
  <si>
    <t>Each 15 minutes (or part) subsequent to the first 30 minutes spent by the Curator at a Tribunal Hearing (including waiting time)</t>
  </si>
  <si>
    <t>Each 15 minutes (or part) spent by the Curator on travelling exclusively in connection with a case or cases for which a fee is being charged</t>
  </si>
  <si>
    <t>Private car allowance, per mile</t>
  </si>
  <si>
    <t>Framing and drawing precognitions and other necessary papers, per sheet (or part); and long letters, including instructions to counsel, per page (or part)</t>
  </si>
  <si>
    <t>Tribunal contact</t>
  </si>
  <si>
    <t>Each necessary lodging of papers with the Tribunal or each necessary enquiry about papers lodged or to be lodged</t>
  </si>
  <si>
    <t>Short letters of a formal nature, intimations and letters confirming telephone calls</t>
  </si>
  <si>
    <t>Framing formal papers, including inventories of productions, per sheet (or part)</t>
  </si>
  <si>
    <t>Revising papers drawn by counsel or where revisal ordered by the Tribunal, per 5 sheets (or part)</t>
  </si>
  <si>
    <t>Telephone calls [per 5 minutes (or part) duration]</t>
  </si>
  <si>
    <t>Outlays</t>
  </si>
  <si>
    <t>VAT (if applicable)</t>
  </si>
  <si>
    <t>Long letter instructing independent medical report</t>
  </si>
  <si>
    <t>Attendance at hearing</t>
  </si>
  <si>
    <t>Public transport fares</t>
  </si>
  <si>
    <t>Independent specialists</t>
  </si>
  <si>
    <t>Total Fees</t>
  </si>
  <si>
    <t>Engaged not more than 1 hour</t>
  </si>
  <si>
    <t>Engaged more that 1 hour but not more than 4 hours</t>
  </si>
  <si>
    <t>Engaged more than 4 hours but not more than 6 hours</t>
  </si>
  <si>
    <t>Engaged more that 6 hours</t>
  </si>
  <si>
    <t>Attendance overnight (staying with family/friends)</t>
  </si>
  <si>
    <t xml:space="preserve">Attendance overnight (hotel accommodation) </t>
  </si>
  <si>
    <t>Motor mileage allowance (per mile)</t>
  </si>
  <si>
    <t>Please see 'Fees for Medical Reports provided by Expert Witnesses' on the MHTS website for further details.</t>
  </si>
  <si>
    <t>http://www.mhtscotland.gov.uk/mhts/Applications_and_Appeals_to_the_Tribunal/Curators_ad_litem</t>
  </si>
  <si>
    <t>Address</t>
  </si>
  <si>
    <t>VAT registration number (if applicable)</t>
  </si>
  <si>
    <t>n/a</t>
  </si>
  <si>
    <t>See further guidance.</t>
  </si>
  <si>
    <t>Independent Reports</t>
  </si>
  <si>
    <t>Fees for medical reports provided by expert witnesses</t>
  </si>
  <si>
    <t>Copying/printing</t>
  </si>
  <si>
    <t>Where a document is copied/printed and it is necessary to take a copy of or print more than 20 sheets (whether 20 of 1 sheet, 5 of 4 sheets or whatever), a fee of 8 pence shall be paid for each sheet copied</t>
  </si>
  <si>
    <t>Miles</t>
  </si>
  <si>
    <t>Units</t>
  </si>
  <si>
    <t>Rate</t>
  </si>
  <si>
    <t>Sub-total</t>
  </si>
  <si>
    <t>First 30 mins</t>
  </si>
  <si>
    <t>Pages</t>
  </si>
  <si>
    <t>Blocks of 15 mins</t>
  </si>
  <si>
    <t>Instances</t>
  </si>
  <si>
    <t>Letters</t>
  </si>
  <si>
    <t>Blocks of 5 pages</t>
  </si>
  <si>
    <t>Blocks of 5 mins</t>
  </si>
  <si>
    <t>Mental Health Tribunal for Scotland</t>
  </si>
  <si>
    <t>Invoice date</t>
  </si>
  <si>
    <t>Bus travel from Tribunal venue</t>
  </si>
  <si>
    <r>
      <t>Bothwell House (1</t>
    </r>
    <r>
      <rPr>
        <vertAlign val="superscript"/>
        <sz val="12"/>
        <rFont val="Arial"/>
        <family val="2"/>
      </rPr>
      <t>st</t>
    </r>
    <r>
      <rPr>
        <sz val="12"/>
        <rFont val="Arial"/>
        <family val="2"/>
      </rPr>
      <t xml:space="preserve"> Floor), Hamilton Business Park, Caird Park, Hamilton, ML3 0QA</t>
    </r>
  </si>
  <si>
    <r>
      <t xml:space="preserve">INVOICE FOLLOWING APPOINTMENT AS CURATOR </t>
    </r>
    <r>
      <rPr>
        <b/>
        <i/>
        <u/>
        <sz val="12"/>
        <rFont val="Arial"/>
        <family val="2"/>
      </rPr>
      <t>AD LITEM</t>
    </r>
  </si>
  <si>
    <t>Receipted outlays</t>
  </si>
  <si>
    <t>Fees</t>
  </si>
  <si>
    <t>Invoice number</t>
  </si>
  <si>
    <t xml:space="preserve">Hover over red flags to view instructions for each section or right-click in the cell and select Show/Hide Comments. </t>
  </si>
  <si>
    <t>Unit description</t>
  </si>
  <si>
    <t>Wilsons</t>
  </si>
  <si>
    <t>2 Main Street</t>
  </si>
  <si>
    <t>Glasgow</t>
  </si>
  <si>
    <t>G4 2PU</t>
  </si>
  <si>
    <t>Fred Wilson</t>
  </si>
  <si>
    <t xml:space="preserve">If you omit an item from the breakdown above, please add this item to the end of the </t>
  </si>
  <si>
    <t>breakdown rather than insert an additional row.</t>
  </si>
  <si>
    <t xml:space="preserve">MHTS reference number </t>
  </si>
  <si>
    <r>
      <t xml:space="preserve">INVOICE FOLLOWING APPOINTMENT AS CURATOR </t>
    </r>
    <r>
      <rPr>
        <b/>
        <i/>
        <u/>
        <sz val="16"/>
        <rFont val="Arial"/>
        <family val="2"/>
      </rPr>
      <t>AD LITEM</t>
    </r>
  </si>
  <si>
    <t>Company Number (or UTR Number)</t>
  </si>
  <si>
    <t>Company Number 
(or UTR Number)</t>
  </si>
  <si>
    <t xml:space="preserve">Purchase order number </t>
  </si>
  <si>
    <t>MHTS/W/19/05/00000/xxxx</t>
  </si>
  <si>
    <t>CTS12345</t>
  </si>
  <si>
    <t>Each 15 minutes (or part) spent by the Curator in carrying out work other than that described above (including travel time), provided that any time is in addition to the total time charged for the above</t>
  </si>
  <si>
    <r>
      <t xml:space="preserve">Finance Team tel: </t>
    </r>
    <r>
      <rPr>
        <b/>
        <sz val="12"/>
        <rFont val="Arial"/>
        <family val="2"/>
      </rPr>
      <t>01698 390016</t>
    </r>
    <r>
      <rPr>
        <sz val="12"/>
        <rFont val="Arial"/>
        <family val="2"/>
      </rPr>
      <t xml:space="preserve">  email (enquiries only): </t>
    </r>
    <r>
      <rPr>
        <b/>
        <sz val="12"/>
        <rFont val="Arial"/>
        <family val="2"/>
      </rPr>
      <t>mhtscuratorinvoices@scotcourts.gov.uk</t>
    </r>
    <r>
      <rPr>
        <sz val="12"/>
        <rFont val="Arial"/>
        <family val="2"/>
      </rPr>
      <t xml:space="preserve">  web: </t>
    </r>
    <r>
      <rPr>
        <b/>
        <sz val="12"/>
        <rFont val="Arial"/>
        <family val="2"/>
      </rPr>
      <t>www.mhtscotland.gov.uk</t>
    </r>
  </si>
  <si>
    <r>
      <t xml:space="preserve">Finance Team tel: 01698 390016  web: </t>
    </r>
    <r>
      <rPr>
        <b/>
        <sz val="12"/>
        <rFont val="Arial"/>
        <family val="2"/>
      </rPr>
      <t>www.mhtscotland.gov.uk</t>
    </r>
  </si>
  <si>
    <r>
      <t xml:space="preserve">Finance Team tel: 01698 390016 web: </t>
    </r>
    <r>
      <rPr>
        <b/>
        <sz val="12"/>
        <rFont val="Arial"/>
        <family val="2"/>
      </rPr>
      <t>www.mhtscotland.gov.uk</t>
    </r>
  </si>
  <si>
    <t>Curators require to obtain permission from the President’s Office before instructing independent medical reports.</t>
  </si>
  <si>
    <t>Return travel to hospital to meet patient 11:15-11:43</t>
  </si>
  <si>
    <t>Attendance with patient 11:50-12:30</t>
  </si>
  <si>
    <t>Attendance on telephone with named person 14:05 - 14:17</t>
  </si>
  <si>
    <t>Preparing for hearing 15:10-15:35</t>
  </si>
  <si>
    <t>Return travel to Tribunal venue 09:00-09:15, 11:00-11:15</t>
  </si>
  <si>
    <t>Attendance with patient prior to hearing 09:45-09:55</t>
  </si>
  <si>
    <t>Attendance on telephone with MHTS accepting appointment   09:05-09:08</t>
  </si>
  <si>
    <t>Perusing Tribunal papers  10:00-10.20</t>
  </si>
  <si>
    <t>Return mileage to hospital ML3 0QA-ML2 0DP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</si>
</sst>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809]* #,##0.00_-;\-[$£-809]* #,##0.00_-;_-[$£-809]* &quot;-&quot;??_-;_-@_-"/>
    <numFmt numFmtId="165" formatCode="dd/mm/yy;@"/>
  </numFmts>
  <fonts count="29" x14ac:knownFonts="1">
    <font>
      <sz val="10"/>
      <name val="Arial"/>
    </font>
    <font>
      <sz val="10"/>
      <name val="Arial"/>
      <family val="2"/>
    </font>
    <font>
      <sz val="8"/>
      <name val="Arial"/>
      <family val="2"/>
    </font>
    <font>
      <b/>
      <sz val="10"/>
      <name val="Verdana"/>
      <family val="2"/>
    </font>
    <font>
      <b/>
      <sz val="10"/>
      <name val="Arial"/>
      <family val="2"/>
    </font>
    <font>
      <sz val="16"/>
      <color indexed="21"/>
      <name val="Arial"/>
      <family val="2"/>
    </font>
    <font>
      <u/>
      <sz val="10"/>
      <color indexed="12"/>
      <name val="Arial"/>
      <family val="2"/>
    </font>
    <font>
      <sz val="10"/>
      <name val="Arial"/>
      <family val="2"/>
    </font>
    <font>
      <sz val="10"/>
      <name val="Arial"/>
      <family val="2"/>
    </font>
    <font>
      <sz val="14"/>
      <name val="Arial"/>
      <family val="2"/>
    </font>
    <font>
      <sz val="12"/>
      <name val="Arial"/>
      <family val="2"/>
    </font>
    <font>
      <vertAlign val="superscript"/>
      <sz val="12"/>
      <name val="Arial"/>
      <family val="2"/>
    </font>
    <font>
      <b/>
      <sz val="12"/>
      <name val="Arial"/>
      <family val="2"/>
    </font>
    <font>
      <b/>
      <u/>
      <sz val="12"/>
      <name val="Arial"/>
      <family val="2"/>
    </font>
    <font>
      <b/>
      <i/>
      <u/>
      <sz val="12"/>
      <name val="Arial"/>
      <family val="2"/>
    </font>
    <font>
      <b/>
      <sz val="14"/>
      <name val="Arial"/>
      <family val="2"/>
    </font>
    <font>
      <u/>
      <sz val="12"/>
      <color indexed="12"/>
      <name val="Arial"/>
      <family val="2"/>
    </font>
    <font>
      <b/>
      <sz val="12"/>
      <color indexed="10"/>
      <name val="Arial"/>
      <family val="2"/>
    </font>
    <font>
      <sz val="9"/>
      <color indexed="81"/>
      <name val="Tahoma"/>
      <family val="2"/>
    </font>
    <font>
      <b/>
      <sz val="9"/>
      <color indexed="81"/>
      <name val="Tahoma"/>
      <family val="2"/>
    </font>
    <font>
      <u/>
      <sz val="16"/>
      <color indexed="21"/>
      <name val="Arial"/>
      <family val="2"/>
    </font>
    <font>
      <b/>
      <u val="doubleAccounting"/>
      <sz val="14"/>
      <name val="Arial"/>
      <family val="2"/>
    </font>
    <font>
      <sz val="12"/>
      <color indexed="23"/>
      <name val="Arial"/>
      <family val="2"/>
    </font>
    <font>
      <b/>
      <sz val="16"/>
      <name val="Arial"/>
      <family val="2"/>
    </font>
    <font>
      <sz val="16"/>
      <name val="Arial"/>
      <family val="2"/>
    </font>
    <font>
      <sz val="18"/>
      <name val="Arial"/>
      <family val="2"/>
    </font>
    <font>
      <b/>
      <sz val="18"/>
      <name val="Arial"/>
      <family val="2"/>
    </font>
    <font>
      <b/>
      <u/>
      <sz val="16"/>
      <name val="Arial"/>
      <family val="2"/>
    </font>
    <font>
      <b/>
      <i/>
      <u/>
      <sz val="16"/>
      <name val="Arial"/>
      <family val="2"/>
    </font>
  </fonts>
  <fills count="3">
    <fill>
      <patternFill patternType="none"/>
    </fill>
    <fill>
      <patternFill patternType="gray125"/>
    </fill>
    <fill>
      <patternFill patternType="solid">
        <fgColor indexed="23"/>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diagonal/>
    </border>
    <border>
      <left style="thin">
        <color indexed="23"/>
      </left>
      <right/>
      <top style="thin">
        <color indexed="23"/>
      </top>
      <bottom style="thin">
        <color indexed="23"/>
      </bottom>
      <diagonal/>
    </border>
    <border>
      <left/>
      <right style="thin">
        <color indexed="23"/>
      </right>
      <top style="thin">
        <color indexed="23"/>
      </top>
      <bottom/>
      <diagonal/>
    </border>
    <border>
      <left/>
      <right style="thin">
        <color indexed="23"/>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23"/>
      </left>
      <right style="thin">
        <color indexed="23"/>
      </right>
      <top style="thin">
        <color indexed="23"/>
      </top>
      <bottom style="double">
        <color indexed="64"/>
      </bottom>
      <diagonal/>
    </border>
    <border>
      <left style="thin">
        <color indexed="23"/>
      </left>
      <right/>
      <top/>
      <bottom style="thin">
        <color indexed="23"/>
      </bottom>
      <diagonal/>
    </border>
    <border>
      <left/>
      <right style="thin">
        <color indexed="23"/>
      </right>
      <top/>
      <bottom style="thin">
        <color indexed="23"/>
      </bottom>
      <diagonal/>
    </border>
    <border>
      <left style="thin">
        <color indexed="23"/>
      </left>
      <right/>
      <top style="thin">
        <color indexed="23"/>
      </top>
      <bottom/>
      <diagonal/>
    </border>
  </borders>
  <cellStyleXfs count="4">
    <xf numFmtId="0" fontId="0" fillId="0" borderId="0"/>
    <xf numFmtId="44" fontId="1" fillId="0" borderId="0" applyFont="0" applyFill="0" applyBorder="0" applyAlignment="0" applyProtection="0"/>
    <xf numFmtId="44" fontId="8" fillId="0" borderId="0" applyFont="0" applyFill="0" applyBorder="0" applyAlignment="0" applyProtection="0"/>
    <xf numFmtId="0" fontId="6" fillId="0" borderId="0" applyNumberFormat="0" applyFill="0" applyBorder="0" applyAlignment="0" applyProtection="0">
      <alignment vertical="top"/>
      <protection locked="0"/>
    </xf>
  </cellStyleXfs>
  <cellXfs count="207">
    <xf numFmtId="0" fontId="0" fillId="0" borderId="0" xfId="0"/>
    <xf numFmtId="0" fontId="3" fillId="0" borderId="0" xfId="0" applyFont="1" applyAlignment="1">
      <alignment horizontal="left"/>
    </xf>
    <xf numFmtId="0" fontId="4" fillId="0" borderId="2" xfId="0" applyFont="1" applyBorder="1"/>
    <xf numFmtId="0" fontId="0" fillId="0" borderId="2" xfId="0" applyBorder="1" applyAlignment="1">
      <alignment wrapText="1"/>
    </xf>
    <xf numFmtId="44" fontId="0" fillId="0" borderId="0" xfId="1" applyFont="1"/>
    <xf numFmtId="0" fontId="7" fillId="0" borderId="2" xfId="0" applyFont="1" applyBorder="1"/>
    <xf numFmtId="0" fontId="0" fillId="0" borderId="0" xfId="0" applyAlignment="1">
      <alignment horizontal="right"/>
    </xf>
    <xf numFmtId="0" fontId="7" fillId="0" borderId="2" xfId="0" applyFont="1" applyBorder="1" applyAlignment="1">
      <alignment wrapText="1"/>
    </xf>
    <xf numFmtId="0" fontId="10" fillId="0" borderId="0" xfId="0" applyFont="1" applyAlignment="1" applyProtection="1">
      <alignment horizontal="center"/>
      <protection locked="0"/>
    </xf>
    <xf numFmtId="0" fontId="10" fillId="0" borderId="0" xfId="0" applyFont="1" applyProtection="1">
      <protection locked="0"/>
    </xf>
    <xf numFmtId="44" fontId="10" fillId="0" borderId="0" xfId="1" applyFont="1" applyAlignment="1" applyProtection="1">
      <alignment horizontal="center"/>
      <protection locked="0"/>
    </xf>
    <xf numFmtId="44" fontId="10" fillId="0" borderId="0" xfId="1" applyFont="1" applyProtection="1">
      <protection locked="0"/>
    </xf>
    <xf numFmtId="0" fontId="10" fillId="0" borderId="0" xfId="0" applyFont="1" applyAlignment="1" applyProtection="1">
      <alignment wrapText="1"/>
      <protection locked="0"/>
    </xf>
    <xf numFmtId="0" fontId="5" fillId="0" borderId="0" xfId="0" applyFont="1" applyProtection="1">
      <protection locked="0"/>
    </xf>
    <xf numFmtId="0" fontId="10" fillId="0" borderId="0" xfId="0" applyFont="1"/>
    <xf numFmtId="0" fontId="12" fillId="0" borderId="2" xfId="0" applyFont="1" applyBorder="1"/>
    <xf numFmtId="0" fontId="10" fillId="0" borderId="2" xfId="0" applyFont="1" applyBorder="1" applyAlignment="1">
      <alignment wrapText="1"/>
    </xf>
    <xf numFmtId="8" fontId="10" fillId="0" borderId="2" xfId="0" applyNumberFormat="1" applyFont="1" applyBorder="1"/>
    <xf numFmtId="0" fontId="10" fillId="0" borderId="2" xfId="0" applyFont="1" applyBorder="1" applyAlignment="1">
      <alignment horizontal="right"/>
    </xf>
    <xf numFmtId="0" fontId="10" fillId="0" borderId="2" xfId="0" applyFont="1" applyBorder="1"/>
    <xf numFmtId="44" fontId="10" fillId="0" borderId="0" xfId="1" applyFont="1"/>
    <xf numFmtId="44" fontId="10" fillId="0" borderId="2" xfId="1" applyFont="1" applyBorder="1"/>
    <xf numFmtId="0" fontId="16" fillId="0" borderId="0" xfId="3" applyFont="1" applyAlignment="1" applyProtection="1"/>
    <xf numFmtId="0" fontId="13" fillId="0" borderId="0" xfId="0" applyFont="1" applyAlignment="1" applyProtection="1">
      <alignment horizontal="center"/>
      <protection locked="0"/>
    </xf>
    <xf numFmtId="0" fontId="12" fillId="0" borderId="0" xfId="0" applyFont="1" applyProtection="1">
      <protection locked="0"/>
    </xf>
    <xf numFmtId="0" fontId="20" fillId="0" borderId="0" xfId="0" applyFont="1" applyProtection="1">
      <protection locked="0"/>
    </xf>
    <xf numFmtId="0" fontId="24" fillId="0" borderId="0" xfId="0" applyFont="1" applyProtection="1">
      <protection locked="0"/>
    </xf>
    <xf numFmtId="0" fontId="9" fillId="0" borderId="0" xfId="0" applyFont="1" applyProtection="1">
      <protection locked="0"/>
    </xf>
    <xf numFmtId="0" fontId="24" fillId="0" borderId="0" xfId="0" applyFont="1" applyAlignment="1" applyProtection="1">
      <alignment horizontal="left" vertical="top"/>
      <protection locked="0"/>
    </xf>
    <xf numFmtId="44" fontId="24" fillId="0" borderId="0" xfId="1" applyFont="1" applyAlignment="1" applyProtection="1">
      <alignment horizontal="left" vertical="top"/>
      <protection locked="0"/>
    </xf>
    <xf numFmtId="0" fontId="23" fillId="0" borderId="0" xfId="0" applyFont="1" applyAlignment="1" applyProtection="1">
      <alignment horizontal="left" vertical="top"/>
      <protection locked="0"/>
    </xf>
    <xf numFmtId="0" fontId="15" fillId="0" borderId="1" xfId="0" applyFont="1" applyBorder="1" applyAlignment="1" applyProtection="1">
      <alignment horizontal="center" wrapText="1"/>
      <protection locked="0"/>
    </xf>
    <xf numFmtId="0" fontId="15" fillId="0" borderId="1" xfId="0" applyFont="1" applyBorder="1" applyAlignment="1" applyProtection="1">
      <alignment horizontal="center"/>
      <protection locked="0"/>
    </xf>
    <xf numFmtId="44" fontId="15" fillId="0" borderId="1" xfId="1" applyFont="1" applyBorder="1" applyAlignment="1" applyProtection="1">
      <alignment horizontal="center"/>
      <protection locked="0"/>
    </xf>
    <xf numFmtId="0" fontId="10" fillId="0" borderId="2" xfId="0" applyFont="1" applyBorder="1" applyAlignment="1" applyProtection="1">
      <alignment wrapText="1"/>
      <protection locked="0"/>
    </xf>
    <xf numFmtId="165" fontId="9" fillId="0" borderId="1" xfId="0" applyNumberFormat="1" applyFont="1" applyBorder="1" applyAlignment="1" applyProtection="1">
      <alignment wrapText="1"/>
      <protection locked="0" hidden="1"/>
    </xf>
    <xf numFmtId="0" fontId="9" fillId="0" borderId="1" xfId="0" applyFont="1" applyBorder="1" applyAlignment="1" applyProtection="1">
      <alignment horizontal="left"/>
      <protection locked="0" hidden="1"/>
    </xf>
    <xf numFmtId="0" fontId="9" fillId="0" borderId="1" xfId="0" applyFont="1" applyBorder="1" applyAlignment="1" applyProtection="1">
      <alignment horizontal="left"/>
      <protection hidden="1"/>
    </xf>
    <xf numFmtId="0" fontId="9" fillId="0" borderId="1" xfId="0" applyFont="1" applyBorder="1" applyProtection="1">
      <protection locked="0" hidden="1"/>
    </xf>
    <xf numFmtId="0" fontId="9" fillId="0" borderId="0" xfId="0" applyFont="1" applyProtection="1">
      <protection locked="0" hidden="1"/>
    </xf>
    <xf numFmtId="164" fontId="9" fillId="0" borderId="1" xfId="0" applyNumberFormat="1" applyFont="1" applyBorder="1" applyProtection="1">
      <protection hidden="1"/>
    </xf>
    <xf numFmtId="164" fontId="9" fillId="0" borderId="1" xfId="1" applyNumberFormat="1" applyFont="1" applyBorder="1" applyProtection="1">
      <protection locked="0" hidden="1"/>
    </xf>
    <xf numFmtId="164" fontId="9" fillId="0" borderId="1" xfId="1" applyNumberFormat="1" applyFont="1" applyBorder="1" applyProtection="1">
      <protection hidden="1"/>
    </xf>
    <xf numFmtId="0" fontId="9" fillId="0" borderId="1" xfId="0" applyFont="1" applyBorder="1" applyAlignment="1" applyProtection="1">
      <alignment horizontal="left" vertical="top" wrapText="1"/>
      <protection locked="0" hidden="1"/>
    </xf>
    <xf numFmtId="0" fontId="10" fillId="0" borderId="0" xfId="0" applyFont="1" applyProtection="1">
      <protection locked="0" hidden="1"/>
    </xf>
    <xf numFmtId="0" fontId="10" fillId="0" borderId="0" xfId="0" applyFont="1" applyAlignment="1" applyProtection="1">
      <alignment horizontal="center"/>
      <protection locked="0" hidden="1"/>
    </xf>
    <xf numFmtId="164" fontId="25" fillId="2" borderId="3" xfId="0" applyNumberFormat="1" applyFont="1" applyFill="1" applyBorder="1" applyProtection="1">
      <protection locked="0" hidden="1"/>
    </xf>
    <xf numFmtId="164" fontId="26" fillId="2" borderId="3" xfId="1" applyNumberFormat="1" applyFont="1" applyFill="1" applyBorder="1" applyProtection="1">
      <protection locked="0" hidden="1"/>
    </xf>
    <xf numFmtId="164" fontId="26" fillId="0" borderId="3" xfId="1" applyNumberFormat="1" applyFont="1" applyBorder="1" applyProtection="1">
      <protection hidden="1"/>
    </xf>
    <xf numFmtId="164" fontId="25" fillId="2" borderId="1" xfId="0" applyNumberFormat="1" applyFont="1" applyFill="1" applyBorder="1" applyProtection="1">
      <protection locked="0" hidden="1"/>
    </xf>
    <xf numFmtId="164" fontId="26" fillId="2" borderId="1" xfId="1" applyNumberFormat="1" applyFont="1" applyFill="1" applyBorder="1" applyProtection="1">
      <protection locked="0" hidden="1"/>
    </xf>
    <xf numFmtId="164" fontId="26" fillId="0" borderId="1" xfId="1" applyNumberFormat="1" applyFont="1" applyBorder="1" applyProtection="1">
      <protection locked="0" hidden="1"/>
    </xf>
    <xf numFmtId="164" fontId="26" fillId="0" borderId="1" xfId="1" applyNumberFormat="1" applyFont="1" applyBorder="1" applyAlignment="1" applyProtection="1">
      <alignment horizontal="center"/>
      <protection hidden="1"/>
    </xf>
    <xf numFmtId="0" fontId="10" fillId="0" borderId="0" xfId="0" applyFont="1" applyAlignment="1" applyProtection="1">
      <alignment wrapText="1"/>
      <protection locked="0" hidden="1"/>
    </xf>
    <xf numFmtId="164" fontId="26" fillId="0" borderId="1" xfId="1" applyNumberFormat="1" applyFont="1" applyBorder="1" applyAlignment="1" applyProtection="1">
      <alignment horizontal="center"/>
      <protection locked="0" hidden="1"/>
    </xf>
    <xf numFmtId="164" fontId="26" fillId="2" borderId="4" xfId="1" applyNumberFormat="1" applyFont="1" applyFill="1" applyBorder="1" applyProtection="1">
      <protection locked="0" hidden="1"/>
    </xf>
    <xf numFmtId="164" fontId="26" fillId="0" borderId="5" xfId="1" applyNumberFormat="1" applyFont="1" applyBorder="1" applyAlignment="1" applyProtection="1">
      <alignment horizontal="center"/>
      <protection hidden="1"/>
    </xf>
    <xf numFmtId="164" fontId="26" fillId="2" borderId="0" xfId="1" applyNumberFormat="1" applyFont="1" applyFill="1" applyBorder="1" applyProtection="1">
      <protection locked="0" hidden="1"/>
    </xf>
    <xf numFmtId="0" fontId="9" fillId="0" borderId="1" xfId="0" applyFont="1" applyBorder="1" applyAlignment="1" applyProtection="1">
      <alignment horizontal="left" wrapText="1"/>
      <protection locked="0" hidden="1"/>
    </xf>
    <xf numFmtId="164" fontId="22" fillId="2" borderId="1" xfId="0" applyNumberFormat="1" applyFont="1" applyFill="1" applyBorder="1" applyProtection="1">
      <protection locked="0" hidden="1"/>
    </xf>
    <xf numFmtId="14" fontId="12" fillId="0" borderId="0" xfId="0" applyNumberFormat="1" applyFont="1" applyProtection="1">
      <protection locked="0"/>
    </xf>
    <xf numFmtId="0" fontId="10" fillId="0" borderId="1" xfId="0" applyFont="1" applyBorder="1" applyProtection="1">
      <protection hidden="1"/>
    </xf>
    <xf numFmtId="164" fontId="10" fillId="0" borderId="1" xfId="0" applyNumberFormat="1" applyFont="1" applyBorder="1" applyProtection="1">
      <protection hidden="1"/>
    </xf>
    <xf numFmtId="164" fontId="10" fillId="0" borderId="1" xfId="1" applyNumberFormat="1" applyFont="1" applyBorder="1" applyProtection="1">
      <protection hidden="1"/>
    </xf>
    <xf numFmtId="164" fontId="15" fillId="0" borderId="3" xfId="1" applyNumberFormat="1" applyFont="1" applyBorder="1" applyProtection="1">
      <protection hidden="1"/>
    </xf>
    <xf numFmtId="164" fontId="15" fillId="0" borderId="1" xfId="1" applyNumberFormat="1" applyFont="1" applyBorder="1" applyAlignment="1" applyProtection="1">
      <alignment horizontal="center"/>
      <protection hidden="1"/>
    </xf>
    <xf numFmtId="164" fontId="15" fillId="0" borderId="1" xfId="1" applyNumberFormat="1" applyFont="1" applyBorder="1" applyProtection="1">
      <protection hidden="1"/>
    </xf>
    <xf numFmtId="14" fontId="9" fillId="0" borderId="1" xfId="0" applyNumberFormat="1" applyFont="1" applyBorder="1" applyAlignment="1" applyProtection="1">
      <alignment horizontal="left" vertical="top" wrapText="1"/>
      <protection locked="0"/>
    </xf>
    <xf numFmtId="0" fontId="9" fillId="0" borderId="1" xfId="0" applyFont="1" applyBorder="1" applyAlignment="1" applyProtection="1">
      <alignment horizontal="left" vertical="top" wrapText="1"/>
      <protection locked="0"/>
    </xf>
    <xf numFmtId="0" fontId="23" fillId="0" borderId="0" xfId="0" applyFont="1" applyAlignment="1">
      <alignment horizontal="left" wrapText="1"/>
    </xf>
    <xf numFmtId="0" fontId="10" fillId="0" borderId="0" xfId="0" applyFont="1" applyAlignment="1">
      <alignment horizontal="center"/>
    </xf>
    <xf numFmtId="0" fontId="24" fillId="0" borderId="0" xfId="0" applyFont="1" applyAlignment="1">
      <alignment wrapText="1"/>
    </xf>
    <xf numFmtId="44" fontId="10" fillId="0" borderId="0" xfId="1" applyFont="1" applyAlignment="1" applyProtection="1">
      <alignment horizontal="center"/>
    </xf>
    <xf numFmtId="44" fontId="10" fillId="0" borderId="0" xfId="1" applyFont="1" applyProtection="1"/>
    <xf numFmtId="0" fontId="13" fillId="0" borderId="0" xfId="0" applyFont="1" applyAlignment="1">
      <alignment horizontal="center"/>
    </xf>
    <xf numFmtId="44" fontId="24" fillId="0" borderId="0" xfId="1" applyFont="1" applyBorder="1" applyAlignment="1" applyProtection="1">
      <alignment horizontal="left" vertical="top"/>
      <protection locked="0"/>
    </xf>
    <xf numFmtId="0" fontId="12" fillId="0" borderId="0" xfId="0" applyFont="1" applyAlignment="1" applyProtection="1">
      <alignment wrapText="1"/>
      <protection hidden="1"/>
    </xf>
    <xf numFmtId="0" fontId="10" fillId="0" borderId="0" xfId="0" applyFont="1" applyAlignment="1" applyProtection="1">
      <alignment horizontal="center"/>
      <protection hidden="1"/>
    </xf>
    <xf numFmtId="44" fontId="10" fillId="0" borderId="0" xfId="1" applyFont="1" applyAlignment="1" applyProtection="1">
      <alignment horizontal="center"/>
      <protection hidden="1"/>
    </xf>
    <xf numFmtId="0" fontId="10" fillId="0" borderId="0" xfId="0" applyFont="1" applyProtection="1">
      <protection hidden="1"/>
    </xf>
    <xf numFmtId="44" fontId="10" fillId="0" borderId="0" xfId="1" applyFont="1" applyProtection="1">
      <protection hidden="1"/>
    </xf>
    <xf numFmtId="0" fontId="13" fillId="0" borderId="0" xfId="0" applyFont="1" applyAlignment="1" applyProtection="1">
      <alignment horizontal="center"/>
      <protection hidden="1"/>
    </xf>
    <xf numFmtId="0" fontId="12" fillId="0" borderId="0" xfId="0" applyFont="1" applyAlignment="1" applyProtection="1">
      <alignment horizontal="left" wrapText="1"/>
      <protection hidden="1"/>
    </xf>
    <xf numFmtId="0" fontId="10" fillId="0" borderId="0" xfId="0" applyFont="1" applyAlignment="1" applyProtection="1">
      <alignment horizontal="left"/>
      <protection hidden="1"/>
    </xf>
    <xf numFmtId="0" fontId="12" fillId="0" borderId="0" xfId="0" applyFont="1" applyProtection="1">
      <protection hidden="1"/>
    </xf>
    <xf numFmtId="14" fontId="10" fillId="0" borderId="1" xfId="0" applyNumberFormat="1" applyFont="1" applyBorder="1" applyAlignment="1" applyProtection="1">
      <alignment horizontal="center"/>
      <protection hidden="1"/>
    </xf>
    <xf numFmtId="0" fontId="10" fillId="0" borderId="1" xfId="0" applyFont="1" applyBorder="1" applyAlignment="1" applyProtection="1">
      <alignment wrapText="1"/>
      <protection hidden="1"/>
    </xf>
    <xf numFmtId="0" fontId="10" fillId="0" borderId="1" xfId="0" applyFont="1" applyBorder="1" applyAlignment="1" applyProtection="1">
      <alignment horizontal="center"/>
      <protection hidden="1"/>
    </xf>
    <xf numFmtId="0" fontId="10" fillId="0" borderId="0" xfId="0" applyFont="1" applyAlignment="1" applyProtection="1">
      <alignment wrapText="1"/>
      <protection hidden="1"/>
    </xf>
    <xf numFmtId="164" fontId="9" fillId="2" borderId="3" xfId="0" applyNumberFormat="1" applyFont="1" applyFill="1" applyBorder="1" applyProtection="1">
      <protection hidden="1"/>
    </xf>
    <xf numFmtId="164" fontId="15" fillId="2" borderId="3" xfId="1" applyNumberFormat="1" applyFont="1" applyFill="1" applyBorder="1" applyProtection="1">
      <protection hidden="1"/>
    </xf>
    <xf numFmtId="164" fontId="9" fillId="2" borderId="1" xfId="0" applyNumberFormat="1" applyFont="1" applyFill="1" applyBorder="1" applyProtection="1">
      <protection hidden="1"/>
    </xf>
    <xf numFmtId="164" fontId="15" fillId="2" borderId="1" xfId="1" applyNumberFormat="1" applyFont="1" applyFill="1" applyBorder="1" applyProtection="1">
      <protection hidden="1"/>
    </xf>
    <xf numFmtId="164" fontId="15" fillId="0" borderId="1" xfId="1" applyNumberFormat="1" applyFont="1" applyBorder="1" applyAlignment="1" applyProtection="1">
      <alignment vertical="center"/>
      <protection hidden="1"/>
    </xf>
    <xf numFmtId="164" fontId="22" fillId="2" borderId="1" xfId="0" applyNumberFormat="1" applyFont="1" applyFill="1" applyBorder="1" applyProtection="1">
      <protection hidden="1"/>
    </xf>
    <xf numFmtId="164" fontId="10" fillId="2" borderId="1" xfId="0" applyNumberFormat="1" applyFont="1" applyFill="1" applyBorder="1" applyProtection="1">
      <protection hidden="1"/>
    </xf>
    <xf numFmtId="0" fontId="10" fillId="0" borderId="6" xfId="0" applyFont="1" applyBorder="1" applyProtection="1">
      <protection hidden="1"/>
    </xf>
    <xf numFmtId="0" fontId="10" fillId="0" borderId="7" xfId="0" applyFont="1" applyBorder="1" applyProtection="1">
      <protection hidden="1"/>
    </xf>
    <xf numFmtId="0" fontId="12" fillId="0" borderId="4" xfId="0" applyFont="1" applyBorder="1" applyAlignment="1" applyProtection="1">
      <alignment horizontal="center"/>
      <protection hidden="1"/>
    </xf>
    <xf numFmtId="0" fontId="12" fillId="0" borderId="4" xfId="0" applyFont="1" applyBorder="1" applyAlignment="1" applyProtection="1">
      <alignment horizontal="center" wrapText="1"/>
      <protection hidden="1"/>
    </xf>
    <xf numFmtId="44" fontId="12" fillId="0" borderId="4" xfId="1" applyFont="1" applyBorder="1" applyAlignment="1" applyProtection="1">
      <alignment horizontal="center"/>
      <protection hidden="1"/>
    </xf>
    <xf numFmtId="14" fontId="10" fillId="0" borderId="3" xfId="0" applyNumberFormat="1" applyFont="1" applyBorder="1" applyAlignment="1" applyProtection="1">
      <alignment horizontal="center"/>
      <protection hidden="1"/>
    </xf>
    <xf numFmtId="0" fontId="10" fillId="0" borderId="3" xfId="0" applyFont="1" applyBorder="1" applyAlignment="1" applyProtection="1">
      <alignment wrapText="1"/>
      <protection hidden="1"/>
    </xf>
    <xf numFmtId="0" fontId="10" fillId="0" borderId="3" xfId="0" applyFont="1" applyBorder="1" applyProtection="1">
      <protection hidden="1"/>
    </xf>
    <xf numFmtId="164" fontId="10" fillId="0" borderId="3" xfId="0" applyNumberFormat="1" applyFont="1" applyBorder="1" applyProtection="1">
      <protection hidden="1"/>
    </xf>
    <xf numFmtId="164" fontId="10" fillId="0" borderId="3" xfId="1" applyNumberFormat="1" applyFont="1" applyBorder="1" applyProtection="1">
      <protection hidden="1"/>
    </xf>
    <xf numFmtId="14" fontId="10" fillId="0" borderId="2" xfId="0" applyNumberFormat="1" applyFont="1" applyBorder="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vertical="center"/>
    </xf>
    <xf numFmtId="0" fontId="10" fillId="0" borderId="2" xfId="0" applyFont="1" applyBorder="1" applyAlignment="1">
      <alignment horizontal="right" vertical="center"/>
    </xf>
    <xf numFmtId="164" fontId="10" fillId="0" borderId="2" xfId="1" applyNumberFormat="1" applyFont="1" applyBorder="1" applyProtection="1">
      <protection hidden="1"/>
    </xf>
    <xf numFmtId="14" fontId="10" fillId="0" borderId="2" xfId="0" applyNumberFormat="1" applyFont="1" applyBorder="1" applyAlignment="1" applyProtection="1">
      <alignment horizontal="center"/>
      <protection hidden="1"/>
    </xf>
    <xf numFmtId="0" fontId="10" fillId="0" borderId="2" xfId="0" applyFont="1" applyBorder="1" applyAlignment="1" applyProtection="1">
      <alignment wrapText="1"/>
      <protection hidden="1"/>
    </xf>
    <xf numFmtId="0" fontId="10" fillId="0" borderId="2" xfId="0" applyFont="1" applyBorder="1" applyProtection="1">
      <protection hidden="1"/>
    </xf>
    <xf numFmtId="164" fontId="10" fillId="0" borderId="2" xfId="0" applyNumberFormat="1" applyFont="1" applyBorder="1" applyProtection="1">
      <protection hidden="1"/>
    </xf>
    <xf numFmtId="0" fontId="10" fillId="0" borderId="2" xfId="0" applyFont="1" applyBorder="1" applyAlignment="1" applyProtection="1">
      <alignment horizontal="center"/>
      <protection hidden="1"/>
    </xf>
    <xf numFmtId="0" fontId="10" fillId="0" borderId="19" xfId="0" applyFont="1" applyBorder="1" applyProtection="1">
      <protection hidden="1"/>
    </xf>
    <xf numFmtId="0" fontId="10" fillId="0" borderId="0" xfId="0" applyFont="1" applyProtection="1">
      <protection hidden="1"/>
    </xf>
    <xf numFmtId="0" fontId="10" fillId="0" borderId="20" xfId="0" applyFont="1" applyBorder="1" applyProtection="1">
      <protection hidden="1"/>
    </xf>
    <xf numFmtId="0" fontId="10" fillId="0" borderId="8" xfId="0" applyFont="1" applyBorder="1" applyAlignment="1" applyProtection="1">
      <alignment horizontal="left"/>
      <protection hidden="1"/>
    </xf>
    <xf numFmtId="0" fontId="10" fillId="0" borderId="9" xfId="0" applyFont="1" applyBorder="1" applyAlignment="1" applyProtection="1">
      <alignment horizontal="left"/>
      <protection hidden="1"/>
    </xf>
    <xf numFmtId="0" fontId="10" fillId="0" borderId="10" xfId="0" applyFont="1" applyBorder="1" applyAlignment="1" applyProtection="1">
      <alignment horizontal="left"/>
      <protection hidden="1"/>
    </xf>
    <xf numFmtId="0" fontId="7" fillId="0" borderId="9" xfId="0" applyFont="1" applyBorder="1" applyAlignment="1" applyProtection="1">
      <alignment horizontal="left"/>
      <protection hidden="1"/>
    </xf>
    <xf numFmtId="0" fontId="7" fillId="0" borderId="10" xfId="0" applyFont="1" applyBorder="1" applyAlignment="1" applyProtection="1">
      <alignment horizontal="left"/>
      <protection hidden="1"/>
    </xf>
    <xf numFmtId="0" fontId="10" fillId="0" borderId="11" xfId="0" applyFont="1" applyBorder="1" applyProtection="1">
      <protection hidden="1"/>
    </xf>
    <xf numFmtId="0" fontId="10" fillId="0" borderId="12" xfId="0" applyFont="1" applyBorder="1" applyProtection="1">
      <protection hidden="1"/>
    </xf>
    <xf numFmtId="0" fontId="10" fillId="0" borderId="13" xfId="0" applyFont="1" applyBorder="1" applyProtection="1">
      <protection hidden="1"/>
    </xf>
    <xf numFmtId="0" fontId="12" fillId="0" borderId="8" xfId="0" applyFont="1" applyBorder="1" applyAlignment="1" applyProtection="1">
      <alignment horizontal="center" wrapText="1"/>
      <protection hidden="1"/>
    </xf>
    <xf numFmtId="0" fontId="12" fillId="0" borderId="9" xfId="0" applyFont="1" applyBorder="1" applyAlignment="1" applyProtection="1">
      <alignment horizontal="center" wrapText="1"/>
      <protection hidden="1"/>
    </xf>
    <xf numFmtId="0" fontId="12" fillId="0" borderId="10" xfId="0" applyFont="1" applyBorder="1" applyAlignment="1" applyProtection="1">
      <alignment horizontal="center" wrapText="1"/>
      <protection hidden="1"/>
    </xf>
    <xf numFmtId="0" fontId="20" fillId="0" borderId="0" xfId="0" applyFont="1" applyAlignment="1" applyProtection="1">
      <alignment horizontal="center"/>
      <protection hidden="1"/>
    </xf>
    <xf numFmtId="0" fontId="10" fillId="0" borderId="0" xfId="0" applyFont="1" applyAlignment="1" applyProtection="1">
      <alignment horizontal="center"/>
      <protection hidden="1"/>
    </xf>
    <xf numFmtId="0" fontId="13" fillId="0" borderId="0" xfId="0" applyFont="1" applyAlignment="1" applyProtection="1">
      <alignment horizontal="center"/>
      <protection hidden="1"/>
    </xf>
    <xf numFmtId="0" fontId="17" fillId="0" borderId="0" xfId="0" applyFont="1" applyAlignment="1" applyProtection="1">
      <alignment horizontal="center"/>
      <protection hidden="1"/>
    </xf>
    <xf numFmtId="0" fontId="7" fillId="0" borderId="0" xfId="0" applyFont="1" applyAlignment="1" applyProtection="1">
      <alignment horizontal="center"/>
      <protection hidden="1"/>
    </xf>
    <xf numFmtId="0" fontId="10" fillId="0" borderId="5" xfId="0" applyFont="1" applyBorder="1" applyAlignment="1" applyProtection="1">
      <alignment horizontal="right"/>
      <protection hidden="1"/>
    </xf>
    <xf numFmtId="0" fontId="0" fillId="0" borderId="14" xfId="0" applyBorder="1" applyAlignment="1" applyProtection="1">
      <alignment horizontal="right"/>
      <protection hidden="1"/>
    </xf>
    <xf numFmtId="0" fontId="0" fillId="0" borderId="15" xfId="0" applyBorder="1" applyAlignment="1" applyProtection="1">
      <alignment horizontal="right"/>
      <protection hidden="1"/>
    </xf>
    <xf numFmtId="164" fontId="21" fillId="0" borderId="1" xfId="0" applyNumberFormat="1" applyFont="1" applyBorder="1" applyProtection="1">
      <protection hidden="1"/>
    </xf>
    <xf numFmtId="0" fontId="21" fillId="0" borderId="1" xfId="0" applyFont="1" applyBorder="1" applyProtection="1">
      <protection hidden="1"/>
    </xf>
    <xf numFmtId="164" fontId="15" fillId="0" borderId="1" xfId="1" applyNumberFormat="1" applyFont="1" applyBorder="1" applyAlignment="1" applyProtection="1">
      <alignment horizontal="center"/>
      <protection hidden="1"/>
    </xf>
    <xf numFmtId="164" fontId="9" fillId="0" borderId="1" xfId="1" applyNumberFormat="1" applyFont="1" applyBorder="1" applyAlignment="1" applyProtection="1">
      <alignment horizontal="center"/>
      <protection hidden="1"/>
    </xf>
    <xf numFmtId="0" fontId="12" fillId="0" borderId="0" xfId="0" applyFont="1" applyAlignment="1" applyProtection="1">
      <alignment horizontal="center" wrapText="1"/>
      <protection hidden="1"/>
    </xf>
    <xf numFmtId="0" fontId="4" fillId="0" borderId="0" xfId="0" applyFont="1" applyAlignment="1" applyProtection="1">
      <alignment wrapText="1"/>
      <protection hidden="1"/>
    </xf>
    <xf numFmtId="0" fontId="4" fillId="0" borderId="7" xfId="0" applyFont="1" applyBorder="1" applyAlignment="1" applyProtection="1">
      <alignment wrapText="1"/>
      <protection hidden="1"/>
    </xf>
    <xf numFmtId="0" fontId="12" fillId="0" borderId="0" xfId="0" applyFont="1" applyAlignment="1" applyProtection="1">
      <alignment horizontal="center"/>
      <protection hidden="1"/>
    </xf>
    <xf numFmtId="0" fontId="4" fillId="0" borderId="0" xfId="0" applyFont="1" applyProtection="1">
      <protection hidden="1"/>
    </xf>
    <xf numFmtId="0" fontId="4" fillId="0" borderId="7" xfId="0" applyFont="1" applyBorder="1" applyProtection="1">
      <protection hidden="1"/>
    </xf>
    <xf numFmtId="14" fontId="10" fillId="0" borderId="8" xfId="0" applyNumberFormat="1" applyFont="1" applyBorder="1" applyAlignment="1" applyProtection="1">
      <alignment horizontal="left"/>
      <protection hidden="1"/>
    </xf>
    <xf numFmtId="0" fontId="10" fillId="0" borderId="16" xfId="0" applyFont="1" applyBorder="1" applyAlignment="1" applyProtection="1">
      <alignment horizontal="left"/>
      <protection hidden="1"/>
    </xf>
    <xf numFmtId="0" fontId="10" fillId="0" borderId="17" xfId="0" applyFont="1" applyBorder="1" applyAlignment="1" applyProtection="1">
      <alignment horizontal="left"/>
      <protection hidden="1"/>
    </xf>
    <xf numFmtId="0" fontId="10" fillId="0" borderId="18" xfId="0" applyFont="1" applyBorder="1" applyAlignment="1" applyProtection="1">
      <alignment horizontal="left"/>
      <protection hidden="1"/>
    </xf>
    <xf numFmtId="0" fontId="24" fillId="0" borderId="16" xfId="0" applyFont="1" applyBorder="1" applyAlignment="1" applyProtection="1">
      <alignment horizontal="left" vertical="top"/>
      <protection locked="0"/>
    </xf>
    <xf numFmtId="0" fontId="24" fillId="0" borderId="17" xfId="0" applyFont="1" applyBorder="1" applyAlignment="1" applyProtection="1">
      <alignment horizontal="left" vertical="top"/>
      <protection locked="0"/>
    </xf>
    <xf numFmtId="0" fontId="24" fillId="0" borderId="18" xfId="0" applyFont="1" applyBorder="1" applyAlignment="1" applyProtection="1">
      <alignment horizontal="left" vertical="top"/>
      <protection locked="0"/>
    </xf>
    <xf numFmtId="0" fontId="24" fillId="0" borderId="11" xfId="0" applyFont="1" applyBorder="1" applyAlignment="1" applyProtection="1">
      <alignment horizontal="left" vertical="top"/>
      <protection locked="0"/>
    </xf>
    <xf numFmtId="0" fontId="24" fillId="0" borderId="12" xfId="0" applyFont="1" applyBorder="1" applyAlignment="1" applyProtection="1">
      <alignment horizontal="left" vertical="top"/>
      <protection locked="0"/>
    </xf>
    <xf numFmtId="0" fontId="24" fillId="0" borderId="13" xfId="0" applyFont="1" applyBorder="1" applyAlignment="1" applyProtection="1">
      <alignment horizontal="left" vertical="top"/>
      <protection locked="0"/>
    </xf>
    <xf numFmtId="14" fontId="24" fillId="0" borderId="16" xfId="0" applyNumberFormat="1" applyFont="1" applyBorder="1" applyAlignment="1" applyProtection="1">
      <alignment horizontal="left" vertical="top"/>
      <protection locked="0"/>
    </xf>
    <xf numFmtId="0" fontId="23" fillId="0" borderId="0" xfId="0" applyFont="1" applyAlignment="1">
      <alignment horizontal="left" vertical="top" wrapText="1"/>
    </xf>
    <xf numFmtId="0" fontId="23" fillId="0" borderId="20" xfId="0" applyFont="1" applyBorder="1" applyAlignment="1">
      <alignment horizontal="left" vertical="top" wrapText="1"/>
    </xf>
    <xf numFmtId="164" fontId="25" fillId="0" borderId="5" xfId="0" applyNumberFormat="1" applyFont="1" applyBorder="1" applyAlignment="1" applyProtection="1">
      <alignment horizontal="left"/>
      <protection locked="0" hidden="1"/>
    </xf>
    <xf numFmtId="164" fontId="25" fillId="0" borderId="14" xfId="0" applyNumberFormat="1" applyFont="1" applyBorder="1" applyAlignment="1" applyProtection="1">
      <alignment horizontal="left"/>
      <protection locked="0" hidden="1"/>
    </xf>
    <xf numFmtId="164" fontId="25" fillId="0" borderId="15" xfId="0" applyNumberFormat="1" applyFont="1" applyBorder="1" applyAlignment="1" applyProtection="1">
      <alignment horizontal="left"/>
      <protection locked="0" hidden="1"/>
    </xf>
    <xf numFmtId="0" fontId="24" fillId="0" borderId="8" xfId="0" applyFont="1" applyBorder="1" applyAlignment="1" applyProtection="1">
      <alignment horizontal="left" vertical="top"/>
      <protection locked="0"/>
    </xf>
    <xf numFmtId="0" fontId="24" fillId="0" borderId="9" xfId="0" applyFont="1" applyBorder="1" applyAlignment="1" applyProtection="1">
      <alignment horizontal="left" vertical="top"/>
      <protection locked="0"/>
    </xf>
    <xf numFmtId="0" fontId="24" fillId="0" borderId="10" xfId="0" applyFont="1" applyBorder="1" applyAlignment="1" applyProtection="1">
      <alignment horizontal="left" vertical="top"/>
      <protection locked="0"/>
    </xf>
    <xf numFmtId="0" fontId="24" fillId="0" borderId="16" xfId="0" applyFont="1" applyBorder="1" applyAlignment="1" applyProtection="1">
      <alignment horizontal="left" vertical="top" wrapText="1"/>
      <protection locked="0"/>
    </xf>
    <xf numFmtId="0" fontId="24" fillId="0" borderId="17" xfId="0" applyFont="1" applyBorder="1" applyAlignment="1" applyProtection="1">
      <alignment horizontal="left" vertical="top" wrapText="1"/>
      <protection locked="0"/>
    </xf>
    <xf numFmtId="0" fontId="24" fillId="0" borderId="18" xfId="0" applyFont="1" applyBorder="1" applyAlignment="1" applyProtection="1">
      <alignment horizontal="left" vertical="top" wrapText="1"/>
      <protection locked="0"/>
    </xf>
    <xf numFmtId="0" fontId="24" fillId="0" borderId="11" xfId="0" applyFont="1" applyBorder="1" applyAlignment="1" applyProtection="1">
      <alignment horizontal="left" vertical="top" wrapText="1"/>
      <protection locked="0"/>
    </xf>
    <xf numFmtId="0" fontId="24" fillId="0" borderId="12" xfId="0" applyFont="1" applyBorder="1" applyAlignment="1" applyProtection="1">
      <alignment horizontal="left" vertical="top" wrapText="1"/>
      <protection locked="0"/>
    </xf>
    <xf numFmtId="0" fontId="24" fillId="0" borderId="13" xfId="0" applyFont="1" applyBorder="1" applyAlignment="1" applyProtection="1">
      <alignment horizontal="left" vertical="top" wrapText="1"/>
      <protection locked="0"/>
    </xf>
    <xf numFmtId="0" fontId="24" fillId="0" borderId="20" xfId="0" applyFont="1" applyBorder="1" applyAlignment="1">
      <alignment vertical="top" wrapText="1"/>
    </xf>
    <xf numFmtId="0" fontId="24" fillId="0" borderId="20" xfId="0" applyFont="1" applyBorder="1" applyAlignment="1">
      <alignment horizontal="left" vertical="top" wrapText="1"/>
    </xf>
    <xf numFmtId="0" fontId="23" fillId="0" borderId="0" xfId="0" applyFont="1" applyAlignment="1">
      <alignment horizontal="left" wrapText="1"/>
    </xf>
    <xf numFmtId="0" fontId="24" fillId="0" borderId="20" xfId="0" applyFont="1" applyBorder="1" applyAlignment="1">
      <alignment wrapText="1"/>
    </xf>
    <xf numFmtId="0" fontId="24" fillId="0" borderId="19" xfId="0" applyFont="1" applyBorder="1" applyAlignment="1" applyProtection="1">
      <alignment horizontal="left" vertical="top"/>
      <protection locked="0"/>
    </xf>
    <xf numFmtId="0" fontId="24" fillId="0" borderId="0" xfId="0" applyFont="1" applyAlignment="1" applyProtection="1">
      <alignment horizontal="left" vertical="top"/>
      <protection locked="0"/>
    </xf>
    <xf numFmtId="0" fontId="24" fillId="0" borderId="20" xfId="0" applyFont="1" applyBorder="1" applyAlignment="1" applyProtection="1">
      <alignment horizontal="left" vertical="top"/>
      <protection locked="0"/>
    </xf>
    <xf numFmtId="0" fontId="20" fillId="0" borderId="0" xfId="0" applyFont="1" applyAlignment="1">
      <alignment horizontal="center"/>
    </xf>
    <xf numFmtId="0" fontId="10" fillId="0" borderId="0" xfId="0" applyFont="1" applyAlignment="1">
      <alignment horizontal="center"/>
    </xf>
    <xf numFmtId="0" fontId="27" fillId="0" borderId="0" xfId="0" applyFont="1" applyAlignment="1">
      <alignment horizontal="center"/>
    </xf>
    <xf numFmtId="0" fontId="17" fillId="0" borderId="0" xfId="0" applyFont="1" applyAlignment="1">
      <alignment horizontal="center"/>
    </xf>
    <xf numFmtId="0" fontId="25" fillId="0" borderId="5" xfId="0" applyFont="1" applyBorder="1" applyAlignment="1" applyProtection="1">
      <alignment horizontal="left"/>
      <protection locked="0" hidden="1"/>
    </xf>
    <xf numFmtId="0" fontId="25" fillId="0" borderId="14" xfId="0" applyFont="1" applyBorder="1" applyAlignment="1" applyProtection="1">
      <alignment horizontal="left"/>
      <protection locked="0" hidden="1"/>
    </xf>
    <xf numFmtId="0" fontId="25" fillId="0" borderId="15" xfId="0" applyFont="1" applyBorder="1" applyAlignment="1" applyProtection="1">
      <alignment horizontal="left"/>
      <protection locked="0" hidden="1"/>
    </xf>
    <xf numFmtId="164" fontId="26" fillId="0" borderId="21" xfId="0" applyNumberFormat="1" applyFont="1" applyBorder="1" applyProtection="1">
      <protection hidden="1"/>
    </xf>
    <xf numFmtId="0" fontId="26" fillId="0" borderId="21" xfId="0" applyFont="1" applyBorder="1" applyProtection="1">
      <protection hidden="1"/>
    </xf>
    <xf numFmtId="164" fontId="26" fillId="0" borderId="22" xfId="1" applyNumberFormat="1" applyFont="1" applyBorder="1" applyAlignment="1" applyProtection="1">
      <alignment horizontal="center"/>
      <protection hidden="1"/>
    </xf>
    <xf numFmtId="164" fontId="26" fillId="0" borderId="23" xfId="1" applyNumberFormat="1" applyFont="1" applyBorder="1" applyAlignment="1" applyProtection="1">
      <alignment horizontal="center"/>
      <protection hidden="1"/>
    </xf>
    <xf numFmtId="164" fontId="25" fillId="0" borderId="5" xfId="1" applyNumberFormat="1" applyFont="1" applyBorder="1" applyAlignment="1" applyProtection="1">
      <alignment horizontal="center"/>
      <protection locked="0" hidden="1"/>
    </xf>
    <xf numFmtId="164" fontId="25" fillId="0" borderId="15" xfId="1" applyNumberFormat="1" applyFont="1" applyBorder="1" applyAlignment="1" applyProtection="1">
      <alignment horizontal="center"/>
      <protection locked="0" hidden="1"/>
    </xf>
    <xf numFmtId="164" fontId="25" fillId="0" borderId="24" xfId="1" applyNumberFormat="1" applyFont="1" applyBorder="1" applyAlignment="1" applyProtection="1">
      <alignment horizontal="center"/>
      <protection locked="0" hidden="1"/>
    </xf>
    <xf numFmtId="164" fontId="25" fillId="0" borderId="6" xfId="1" applyNumberFormat="1" applyFont="1" applyBorder="1" applyAlignment="1" applyProtection="1">
      <alignment horizontal="center"/>
      <protection locked="0" hidden="1"/>
    </xf>
    <xf numFmtId="164" fontId="26" fillId="0" borderId="1" xfId="1" applyNumberFormat="1" applyFont="1" applyBorder="1" applyAlignment="1" applyProtection="1">
      <alignment horizontal="center"/>
      <protection hidden="1"/>
    </xf>
    <xf numFmtId="0" fontId="9" fillId="0" borderId="5" xfId="0" applyFont="1" applyBorder="1" applyAlignment="1" applyProtection="1">
      <alignment horizontal="right"/>
      <protection locked="0" hidden="1"/>
    </xf>
    <xf numFmtId="0" fontId="9" fillId="0" borderId="14" xfId="0" applyFont="1" applyBorder="1" applyAlignment="1" applyProtection="1">
      <alignment horizontal="right"/>
      <protection hidden="1"/>
    </xf>
    <xf numFmtId="0" fontId="9" fillId="0" borderId="15" xfId="0" applyFont="1" applyBorder="1" applyAlignment="1" applyProtection="1">
      <alignment horizontal="right"/>
      <protection hidden="1"/>
    </xf>
    <xf numFmtId="0" fontId="10" fillId="0" borderId="0" xfId="0" applyFont="1" applyProtection="1">
      <protection locked="0"/>
    </xf>
    <xf numFmtId="0" fontId="12" fillId="0" borderId="0" xfId="0" applyFont="1" applyAlignment="1" applyProtection="1">
      <alignment horizontal="center"/>
      <protection locked="0" hidden="1"/>
    </xf>
    <xf numFmtId="0" fontId="12" fillId="0" borderId="0" xfId="0" applyFont="1" applyAlignment="1" applyProtection="1">
      <alignment horizontal="center" wrapText="1"/>
      <protection locked="0" hidden="1"/>
    </xf>
    <xf numFmtId="0" fontId="20" fillId="0" borderId="0" xfId="0" applyFont="1" applyAlignment="1" applyProtection="1">
      <alignment horizontal="center"/>
      <protection locked="0"/>
    </xf>
    <xf numFmtId="0" fontId="10" fillId="0" borderId="0" xfId="0" applyFont="1" applyAlignment="1" applyProtection="1">
      <alignment horizontal="center"/>
      <protection locked="0"/>
    </xf>
    <xf numFmtId="0" fontId="10" fillId="0" borderId="0" xfId="0" applyFont="1" applyAlignment="1">
      <alignment wrapText="1"/>
    </xf>
    <xf numFmtId="0" fontId="10" fillId="0" borderId="2" xfId="0" applyFont="1" applyBorder="1"/>
    <xf numFmtId="0" fontId="12" fillId="0" borderId="2" xfId="0" applyFont="1" applyBorder="1"/>
  </cellXfs>
  <cellStyles count="4">
    <cellStyle name="Currency" xfId="1" builtinId="4"/>
    <cellStyle name="Currency 2" xfId="2" xr:uid="{00000000-0005-0000-0000-000001000000}"/>
    <cellStyle name="Hyperlink" xfId="3" builtinId="8"/>
    <cellStyle name="Normal" xfId="0" builtinId="0"/>
  </cellStyles>
  <dxfs count="2">
    <dxf>
      <numFmt numFmtId="166" formatCode=";;;"/>
    </dxf>
    <dxf>
      <numFmt numFmtId="166" formatCode=";;;"/>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_rels/vmlDrawing4.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2</xdr:col>
      <xdr:colOff>1244600</xdr:colOff>
      <xdr:row>1</xdr:row>
      <xdr:rowOff>0</xdr:rowOff>
    </xdr:from>
    <xdr:to>
      <xdr:col>2</xdr:col>
      <xdr:colOff>635000</xdr:colOff>
      <xdr:row>1</xdr:row>
      <xdr:rowOff>25400</xdr:rowOff>
    </xdr:to>
    <xdr:sp macro="" textlink="">
      <xdr:nvSpPr>
        <xdr:cNvPr id="7241" name="Line 14">
          <a:extLst>
            <a:ext uri="{FF2B5EF4-FFF2-40B4-BE49-F238E27FC236}">
              <a16:creationId xmlns:a16="http://schemas.microsoft.com/office/drawing/2014/main" id="{00000000-0008-0000-0000-0000491C0000}"/>
            </a:ext>
          </a:extLst>
        </xdr:cNvPr>
        <xdr:cNvSpPr>
          <a:spLocks noChangeShapeType="1"/>
        </xdr:cNvSpPr>
      </xdr:nvSpPr>
      <xdr:spPr bwMode="auto">
        <a:xfrm>
          <a:off x="14541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38</xdr:row>
          <xdr:rowOff>9525</xdr:rowOff>
        </xdr:from>
        <xdr:to>
          <xdr:col>9</xdr:col>
          <xdr:colOff>695325</xdr:colOff>
          <xdr:row>84</xdr:row>
          <xdr:rowOff>0</xdr:rowOff>
        </xdr:to>
        <xdr:sp macro="" textlink="">
          <xdr:nvSpPr>
            <xdr:cNvPr id="7179" name="Object 11" hidden="1">
              <a:extLst>
                <a:ext uri="{63B3BB69-23CF-44E3-9099-C40C66FF867C}">
                  <a14:compatExt spid="_x0000_s7179"/>
                </a:ext>
                <a:ext uri="{FF2B5EF4-FFF2-40B4-BE49-F238E27FC236}">
                  <a16:creationId xmlns:a16="http://schemas.microsoft.com/office/drawing/2014/main" id="{00000000-0008-0000-0000-00000B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84</xdr:row>
          <xdr:rowOff>38100</xdr:rowOff>
        </xdr:from>
        <xdr:to>
          <xdr:col>9</xdr:col>
          <xdr:colOff>695325</xdr:colOff>
          <xdr:row>108</xdr:row>
          <xdr:rowOff>9525</xdr:rowOff>
        </xdr:to>
        <xdr:sp macro="" textlink="">
          <xdr:nvSpPr>
            <xdr:cNvPr id="7181" name="Object 13" hidden="1">
              <a:extLst>
                <a:ext uri="{63B3BB69-23CF-44E3-9099-C40C66FF867C}">
                  <a14:compatExt spid="_x0000_s7181"/>
                </a:ext>
                <a:ext uri="{FF2B5EF4-FFF2-40B4-BE49-F238E27FC236}">
                  <a16:creationId xmlns:a16="http://schemas.microsoft.com/office/drawing/2014/main" id="{00000000-0008-0000-0000-00000D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142875</xdr:colOff>
          <xdr:row>109</xdr:row>
          <xdr:rowOff>47625</xdr:rowOff>
        </xdr:from>
        <xdr:to>
          <xdr:col>10</xdr:col>
          <xdr:colOff>9525</xdr:colOff>
          <xdr:row>140</xdr:row>
          <xdr:rowOff>0</xdr:rowOff>
        </xdr:to>
        <xdr:sp macro="" textlink="">
          <xdr:nvSpPr>
            <xdr:cNvPr id="7182" name="Object 14" hidden="1">
              <a:extLst>
                <a:ext uri="{63B3BB69-23CF-44E3-9099-C40C66FF867C}">
                  <a14:compatExt spid="_x0000_s7182"/>
                </a:ext>
                <a:ext uri="{FF2B5EF4-FFF2-40B4-BE49-F238E27FC236}">
                  <a16:creationId xmlns:a16="http://schemas.microsoft.com/office/drawing/2014/main" id="{00000000-0008-0000-0000-00000E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0</xdr:row>
          <xdr:rowOff>0</xdr:rowOff>
        </xdr:from>
        <xdr:to>
          <xdr:col>9</xdr:col>
          <xdr:colOff>752475</xdr:colOff>
          <xdr:row>37</xdr:row>
          <xdr:rowOff>1371600</xdr:rowOff>
        </xdr:to>
        <xdr:sp macro="" textlink="">
          <xdr:nvSpPr>
            <xdr:cNvPr id="7185" name="Object 17" hidden="1">
              <a:extLst>
                <a:ext uri="{63B3BB69-23CF-44E3-9099-C40C66FF867C}">
                  <a14:compatExt spid="_x0000_s7185"/>
                </a:ext>
                <a:ext uri="{FF2B5EF4-FFF2-40B4-BE49-F238E27FC236}">
                  <a16:creationId xmlns:a16="http://schemas.microsoft.com/office/drawing/2014/main" id="{00000000-0008-0000-0000-0000111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16440" name="Line 14">
          <a:extLst>
            <a:ext uri="{FF2B5EF4-FFF2-40B4-BE49-F238E27FC236}">
              <a16:creationId xmlns:a16="http://schemas.microsoft.com/office/drawing/2014/main" id="{00000000-0008-0000-0400-000038400000}"/>
            </a:ext>
          </a:extLst>
        </xdr:cNvPr>
        <xdr:cNvSpPr>
          <a:spLocks noChangeShapeType="1"/>
        </xdr:cNvSpPr>
      </xdr:nvSpPr>
      <xdr:spPr bwMode="auto">
        <a:xfrm>
          <a:off x="182880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1206500</xdr:colOff>
      <xdr:row>1</xdr:row>
      <xdr:rowOff>0</xdr:rowOff>
    </xdr:from>
    <xdr:to>
      <xdr:col>2</xdr:col>
      <xdr:colOff>609600</xdr:colOff>
      <xdr:row>1</xdr:row>
      <xdr:rowOff>25400</xdr:rowOff>
    </xdr:to>
    <xdr:sp macro="" textlink="">
      <xdr:nvSpPr>
        <xdr:cNvPr id="3135" name="Line 14">
          <a:extLst>
            <a:ext uri="{FF2B5EF4-FFF2-40B4-BE49-F238E27FC236}">
              <a16:creationId xmlns:a16="http://schemas.microsoft.com/office/drawing/2014/main" id="{00000000-0008-0000-0500-00003F0C0000}"/>
            </a:ext>
          </a:extLst>
        </xdr:cNvPr>
        <xdr:cNvSpPr>
          <a:spLocks noChangeShapeType="1"/>
        </xdr:cNvSpPr>
      </xdr:nvSpPr>
      <xdr:spPr bwMode="auto">
        <a:xfrm>
          <a:off x="1809750" y="254000"/>
          <a:ext cx="0" cy="25400"/>
        </a:xfrm>
        <a:prstGeom prst="line">
          <a:avLst/>
        </a:prstGeom>
        <a:noFill/>
        <a:ln w="9525">
          <a:solidFill>
            <a:srgbClr val="008080"/>
          </a:solidFill>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9</xdr:col>
          <xdr:colOff>285750</xdr:colOff>
          <xdr:row>45</xdr:row>
          <xdr:rowOff>114300</xdr:rowOff>
        </xdr:to>
        <xdr:sp macro="" textlink="">
          <xdr:nvSpPr>
            <xdr:cNvPr id="3078" name="Object 6" hidden="1">
              <a:extLst>
                <a:ext uri="{63B3BB69-23CF-44E3-9099-C40C66FF867C}">
                  <a14:compatExt spid="_x0000_s3078"/>
                </a:ext>
                <a:ext uri="{FF2B5EF4-FFF2-40B4-BE49-F238E27FC236}">
                  <a16:creationId xmlns:a16="http://schemas.microsoft.com/office/drawing/2014/main" id="{00000000-0008-0000-0500-000006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9</xdr:col>
          <xdr:colOff>276225</xdr:colOff>
          <xdr:row>62</xdr:row>
          <xdr:rowOff>114300</xdr:rowOff>
        </xdr:to>
        <xdr:sp macro="" textlink="">
          <xdr:nvSpPr>
            <xdr:cNvPr id="3079" name="Object 7" hidden="1">
              <a:extLst>
                <a:ext uri="{63B3BB69-23CF-44E3-9099-C40C66FF867C}">
                  <a14:compatExt spid="_x0000_s3079"/>
                </a:ext>
                <a:ext uri="{FF2B5EF4-FFF2-40B4-BE49-F238E27FC236}">
                  <a16:creationId xmlns:a16="http://schemas.microsoft.com/office/drawing/2014/main" id="{00000000-0008-0000-0500-0000070C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ackage" Target="../embeddings/Microsoft_Word_Document2.docx"/><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package" Target="../embeddings/Microsoft_Word_Document1.docx"/><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package" Target="../embeddings/Microsoft_Word_Document3.docx"/><Relationship Id="rId4" Type="http://schemas.openxmlformats.org/officeDocument/2006/relationships/package" Target="../embeddings/Microsoft_Word_Document.docx"/><Relationship Id="rId9" Type="http://schemas.openxmlformats.org/officeDocument/2006/relationships/image" Target="../media/image3.emf"/></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www.mhtscotland.gov.uk/mhts/Applications_and_Appeals_to_the_Tribunal/Curators_ad_litem"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image" Target="../media/image6.emf"/><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package" Target="../embeddings/Microsoft_Word_Document5.docx"/><Relationship Id="rId5" Type="http://schemas.openxmlformats.org/officeDocument/2006/relationships/image" Target="../media/image5.emf"/><Relationship Id="rId4" Type="http://schemas.openxmlformats.org/officeDocument/2006/relationships/package" Target="../embeddings/Microsoft_Word_Document4.docx"/></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1:K88"/>
  <sheetViews>
    <sheetView showGridLines="0" topLeftCell="A108" zoomScaleNormal="100" workbookViewId="0">
      <selection activeCell="P136" sqref="P136"/>
    </sheetView>
  </sheetViews>
  <sheetFormatPr defaultColWidth="9.140625" defaultRowHeight="15" x14ac:dyDescent="0.2"/>
  <cols>
    <col min="1" max="1" width="2.5703125" style="14" customWidth="1"/>
    <col min="2" max="9" width="9.140625" style="14"/>
    <col min="10" max="10" width="13" style="14" customWidth="1"/>
    <col min="11" max="16384" width="9.140625" style="14"/>
  </cols>
  <sheetData>
    <row r="1" spans="1:11" ht="20.25" x14ac:dyDescent="0.3">
      <c r="A1" s="25"/>
      <c r="B1" s="25"/>
      <c r="C1" s="25"/>
      <c r="D1" s="25"/>
      <c r="E1" s="25"/>
      <c r="F1" s="25"/>
      <c r="G1" s="25"/>
      <c r="H1" s="25"/>
      <c r="I1" s="25"/>
      <c r="J1" s="25"/>
      <c r="K1" s="25"/>
    </row>
    <row r="2" spans="1:11" ht="15" customHeight="1" x14ac:dyDescent="0.2">
      <c r="A2" s="8"/>
      <c r="B2" s="8"/>
      <c r="C2" s="8"/>
      <c r="F2" s="20"/>
    </row>
    <row r="3" spans="1:11" x14ac:dyDescent="0.2">
      <c r="A3" s="9"/>
      <c r="B3" s="9"/>
      <c r="C3" s="9"/>
      <c r="D3" s="9"/>
      <c r="E3" s="9"/>
      <c r="F3" s="9"/>
      <c r="G3" s="9"/>
      <c r="H3" s="9"/>
      <c r="I3" s="9"/>
      <c r="J3" s="9"/>
      <c r="K3" s="9"/>
    </row>
    <row r="4" spans="1:11" ht="33" customHeight="1" x14ac:dyDescent="0.2">
      <c r="A4" s="12"/>
      <c r="B4" s="12"/>
      <c r="C4" s="12"/>
      <c r="D4" s="12"/>
      <c r="E4" s="12"/>
      <c r="F4" s="12"/>
      <c r="G4" s="12"/>
      <c r="H4" s="12"/>
      <c r="I4" s="12"/>
      <c r="J4" s="12"/>
      <c r="K4" s="12"/>
    </row>
    <row r="38" ht="111.75" customHeight="1" x14ac:dyDescent="0.2"/>
    <row r="88" ht="15.75" customHeight="1" x14ac:dyDescent="0.2"/>
  </sheetData>
  <sheetProtection password="C622" sheet="1"/>
  <phoneticPr fontId="2" type="noConversion"/>
  <pageMargins left="0.7" right="0.7" top="0.75" bottom="0.75" header="0.3" footer="0.3"/>
  <pageSetup paperSize="9" fitToHeight="0" orientation="portrait" r:id="rId1"/>
  <rowBreaks count="1" manualBreakCount="1">
    <brk id="38" max="16383" man="1"/>
  </rowBreaks>
  <drawing r:id="rId2"/>
  <legacyDrawing r:id="rId3"/>
  <oleObjects>
    <mc:AlternateContent xmlns:mc="http://schemas.openxmlformats.org/markup-compatibility/2006">
      <mc:Choice Requires="x14">
        <oleObject progId="Word.Document.12" shapeId="7179" r:id="rId4">
          <objectPr defaultSize="0" r:id="rId5">
            <anchor moveWithCells="1">
              <from>
                <xdr:col>0</xdr:col>
                <xdr:colOff>0</xdr:colOff>
                <xdr:row>38</xdr:row>
                <xdr:rowOff>9525</xdr:rowOff>
              </from>
              <to>
                <xdr:col>9</xdr:col>
                <xdr:colOff>695325</xdr:colOff>
                <xdr:row>84</xdr:row>
                <xdr:rowOff>0</xdr:rowOff>
              </to>
            </anchor>
          </objectPr>
        </oleObject>
      </mc:Choice>
      <mc:Fallback>
        <oleObject progId="Word.Document.12" shapeId="7179" r:id="rId4"/>
      </mc:Fallback>
    </mc:AlternateContent>
    <mc:AlternateContent xmlns:mc="http://schemas.openxmlformats.org/markup-compatibility/2006">
      <mc:Choice Requires="x14">
        <oleObject progId="Word.Document.12" shapeId="7181" r:id="rId6">
          <objectPr defaultSize="0" r:id="rId7">
            <anchor moveWithCells="1">
              <from>
                <xdr:col>0</xdr:col>
                <xdr:colOff>0</xdr:colOff>
                <xdr:row>84</xdr:row>
                <xdr:rowOff>38100</xdr:rowOff>
              </from>
              <to>
                <xdr:col>9</xdr:col>
                <xdr:colOff>695325</xdr:colOff>
                <xdr:row>108</xdr:row>
                <xdr:rowOff>9525</xdr:rowOff>
              </to>
            </anchor>
          </objectPr>
        </oleObject>
      </mc:Choice>
      <mc:Fallback>
        <oleObject progId="Word.Document.12" shapeId="7181" r:id="rId6"/>
      </mc:Fallback>
    </mc:AlternateContent>
    <mc:AlternateContent xmlns:mc="http://schemas.openxmlformats.org/markup-compatibility/2006">
      <mc:Choice Requires="x14">
        <oleObject progId="Word.Document.12" shapeId="7182" r:id="rId8">
          <objectPr defaultSize="0" r:id="rId9">
            <anchor moveWithCells="1">
              <from>
                <xdr:col>1</xdr:col>
                <xdr:colOff>142875</xdr:colOff>
                <xdr:row>109</xdr:row>
                <xdr:rowOff>47625</xdr:rowOff>
              </from>
              <to>
                <xdr:col>10</xdr:col>
                <xdr:colOff>9525</xdr:colOff>
                <xdr:row>140</xdr:row>
                <xdr:rowOff>0</xdr:rowOff>
              </to>
            </anchor>
          </objectPr>
        </oleObject>
      </mc:Choice>
      <mc:Fallback>
        <oleObject progId="Word.Document.12" shapeId="7182" r:id="rId8"/>
      </mc:Fallback>
    </mc:AlternateContent>
    <mc:AlternateContent xmlns:mc="http://schemas.openxmlformats.org/markup-compatibility/2006">
      <mc:Choice Requires="x14">
        <oleObject progId="Word.Document.12" shapeId="7185" r:id="rId10">
          <objectPr defaultSize="0" r:id="rId11">
            <anchor moveWithCells="1">
              <from>
                <xdr:col>1</xdr:col>
                <xdr:colOff>19050</xdr:colOff>
                <xdr:row>0</xdr:row>
                <xdr:rowOff>0</xdr:rowOff>
              </from>
              <to>
                <xdr:col>9</xdr:col>
                <xdr:colOff>752475</xdr:colOff>
                <xdr:row>37</xdr:row>
                <xdr:rowOff>1371600</xdr:rowOff>
              </to>
            </anchor>
          </objectPr>
        </oleObject>
      </mc:Choice>
      <mc:Fallback>
        <oleObject progId="Word.Document.12" shapeId="7185" r:id="rId10"/>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K119"/>
  <sheetViews>
    <sheetView showGridLines="0" tabSelected="1" topLeftCell="A24" zoomScale="90" zoomScaleNormal="90" workbookViewId="0">
      <selection activeCell="B36" sqref="B36"/>
    </sheetView>
  </sheetViews>
  <sheetFormatPr defaultColWidth="9.140625" defaultRowHeight="15" x14ac:dyDescent="0.2"/>
  <cols>
    <col min="1" max="1" width="20.5703125" style="8" customWidth="1"/>
    <col min="2" max="2" width="45.42578125" style="9" customWidth="1"/>
    <col min="3" max="3" width="37" style="9" customWidth="1"/>
    <col min="4" max="4" width="19.140625" style="9" customWidth="1"/>
    <col min="5" max="5" width="18.42578125" style="9" customWidth="1"/>
    <col min="6" max="6" width="22.42578125" style="9" bestFit="1" customWidth="1"/>
    <col min="7" max="7" width="15.5703125" style="9" bestFit="1" customWidth="1"/>
    <col min="8" max="8" width="15.5703125" style="11" bestFit="1" customWidth="1"/>
    <col min="9" max="9" width="17.140625" style="11" bestFit="1" customWidth="1"/>
    <col min="10" max="16384" width="9.140625" style="9"/>
  </cols>
  <sheetData>
    <row r="1" spans="1:11" ht="20.25" x14ac:dyDescent="0.3">
      <c r="A1" s="130" t="s">
        <v>65</v>
      </c>
      <c r="B1" s="130"/>
      <c r="C1" s="130"/>
      <c r="D1" s="130"/>
      <c r="E1" s="130"/>
      <c r="F1" s="130"/>
      <c r="G1" s="130"/>
      <c r="H1" s="130"/>
      <c r="I1" s="130"/>
      <c r="J1" s="8"/>
      <c r="K1" s="8"/>
    </row>
    <row r="2" spans="1:11" x14ac:dyDescent="0.2">
      <c r="A2" s="77"/>
      <c r="B2" s="77"/>
      <c r="C2" s="77"/>
      <c r="D2" s="77"/>
      <c r="E2" s="77"/>
      <c r="F2" s="77"/>
      <c r="G2" s="77"/>
      <c r="H2" s="78"/>
      <c r="I2" s="78"/>
      <c r="J2" s="8"/>
      <c r="K2" s="8"/>
    </row>
    <row r="3" spans="1:11" ht="18" x14ac:dyDescent="0.2">
      <c r="A3" s="131" t="s">
        <v>68</v>
      </c>
      <c r="B3" s="131"/>
      <c r="C3" s="131"/>
      <c r="D3" s="131"/>
      <c r="E3" s="131"/>
      <c r="F3" s="131"/>
      <c r="G3" s="131"/>
      <c r="H3" s="131"/>
      <c r="I3" s="131"/>
    </row>
    <row r="4" spans="1:11" ht="15.75" x14ac:dyDescent="0.25">
      <c r="A4" s="131" t="s">
        <v>90</v>
      </c>
      <c r="B4" s="131"/>
      <c r="C4" s="131"/>
      <c r="D4" s="131"/>
      <c r="E4" s="131"/>
      <c r="F4" s="131"/>
      <c r="G4" s="131"/>
      <c r="H4" s="131"/>
      <c r="I4" s="131"/>
    </row>
    <row r="5" spans="1:11" x14ac:dyDescent="0.2">
      <c r="A5" s="77"/>
      <c r="B5" s="79"/>
      <c r="C5" s="79"/>
      <c r="D5" s="79"/>
      <c r="E5" s="79"/>
      <c r="F5" s="79"/>
      <c r="G5" s="79"/>
      <c r="H5" s="80"/>
      <c r="I5" s="80"/>
    </row>
    <row r="6" spans="1:11" ht="15.75" x14ac:dyDescent="0.25">
      <c r="A6" s="132" t="s">
        <v>69</v>
      </c>
      <c r="B6" s="132"/>
      <c r="C6" s="132"/>
      <c r="D6" s="132"/>
      <c r="E6" s="132"/>
      <c r="F6" s="132"/>
      <c r="G6" s="132"/>
      <c r="H6" s="132"/>
      <c r="I6" s="132"/>
      <c r="J6" s="23"/>
      <c r="K6" s="23"/>
    </row>
    <row r="7" spans="1:11" ht="15.75" x14ac:dyDescent="0.25">
      <c r="A7" s="81"/>
      <c r="B7" s="81"/>
      <c r="C7" s="81"/>
      <c r="D7" s="81"/>
      <c r="E7" s="81"/>
      <c r="F7" s="81"/>
      <c r="G7" s="81"/>
      <c r="H7" s="81"/>
      <c r="I7" s="81"/>
      <c r="J7" s="23"/>
      <c r="K7" s="23"/>
    </row>
    <row r="8" spans="1:11" ht="15.75" x14ac:dyDescent="0.25">
      <c r="A8" s="133" t="s">
        <v>73</v>
      </c>
      <c r="B8" s="134"/>
      <c r="C8" s="134"/>
      <c r="D8" s="134"/>
      <c r="E8" s="134"/>
      <c r="F8" s="134"/>
      <c r="G8" s="134"/>
      <c r="H8" s="134"/>
      <c r="I8" s="134"/>
      <c r="J8" s="23"/>
      <c r="K8" s="23"/>
    </row>
    <row r="9" spans="1:11" ht="15.75" thickBot="1" x14ac:dyDescent="0.25">
      <c r="A9" s="77"/>
      <c r="B9" s="79"/>
      <c r="C9" s="79"/>
      <c r="D9" s="79"/>
      <c r="E9" s="79"/>
      <c r="F9" s="79"/>
      <c r="G9" s="79"/>
      <c r="H9" s="80"/>
      <c r="I9" s="80"/>
    </row>
    <row r="10" spans="1:11" ht="16.5" thickBot="1" x14ac:dyDescent="0.3">
      <c r="A10" s="82" t="s">
        <v>0</v>
      </c>
      <c r="B10" s="119" t="s">
        <v>79</v>
      </c>
      <c r="C10" s="120"/>
      <c r="D10" s="120"/>
      <c r="E10" s="120"/>
      <c r="F10" s="120"/>
      <c r="G10" s="120"/>
      <c r="H10" s="120"/>
      <c r="I10" s="121"/>
    </row>
    <row r="11" spans="1:11" ht="32.25" thickBot="1" x14ac:dyDescent="0.3">
      <c r="A11" s="82" t="s">
        <v>1</v>
      </c>
      <c r="B11" s="119" t="s">
        <v>75</v>
      </c>
      <c r="C11" s="120"/>
      <c r="D11" s="120"/>
      <c r="E11" s="120"/>
      <c r="F11" s="120"/>
      <c r="G11" s="120"/>
      <c r="H11" s="120"/>
      <c r="I11" s="121"/>
    </row>
    <row r="12" spans="1:11" ht="15.75" x14ac:dyDescent="0.25">
      <c r="A12" s="82" t="s">
        <v>46</v>
      </c>
      <c r="B12" s="149" t="s">
        <v>76</v>
      </c>
      <c r="C12" s="150"/>
      <c r="D12" s="150"/>
      <c r="E12" s="150"/>
      <c r="F12" s="150"/>
      <c r="G12" s="150"/>
      <c r="H12" s="150"/>
      <c r="I12" s="151"/>
    </row>
    <row r="13" spans="1:11" ht="15.75" x14ac:dyDescent="0.25">
      <c r="A13" s="82"/>
      <c r="B13" s="116" t="s">
        <v>77</v>
      </c>
      <c r="C13" s="117"/>
      <c r="D13" s="117"/>
      <c r="E13" s="117"/>
      <c r="F13" s="117"/>
      <c r="G13" s="117"/>
      <c r="H13" s="117"/>
      <c r="I13" s="118"/>
    </row>
    <row r="14" spans="1:11" ht="15.75" x14ac:dyDescent="0.25">
      <c r="A14" s="82"/>
      <c r="B14" s="116" t="s">
        <v>78</v>
      </c>
      <c r="C14" s="117"/>
      <c r="D14" s="117"/>
      <c r="E14" s="117"/>
      <c r="F14" s="117"/>
      <c r="G14" s="117"/>
      <c r="H14" s="117"/>
      <c r="I14" s="118"/>
    </row>
    <row r="15" spans="1:11" ht="15.75" x14ac:dyDescent="0.25">
      <c r="A15" s="82"/>
      <c r="B15" s="116"/>
      <c r="C15" s="117"/>
      <c r="D15" s="117"/>
      <c r="E15" s="117"/>
      <c r="F15" s="117"/>
      <c r="G15" s="117"/>
      <c r="H15" s="117"/>
      <c r="I15" s="118"/>
    </row>
    <row r="16" spans="1:11" ht="16.5" thickBot="1" x14ac:dyDescent="0.3">
      <c r="A16" s="82"/>
      <c r="B16" s="124"/>
      <c r="C16" s="125"/>
      <c r="D16" s="125"/>
      <c r="E16" s="125"/>
      <c r="F16" s="125"/>
      <c r="G16" s="125"/>
      <c r="H16" s="125"/>
      <c r="I16" s="126"/>
    </row>
    <row r="17" spans="1:9" ht="16.5" thickBot="1" x14ac:dyDescent="0.3">
      <c r="A17" s="82"/>
      <c r="B17" s="79"/>
      <c r="C17" s="79"/>
      <c r="D17" s="79"/>
      <c r="E17" s="79"/>
      <c r="F17" s="79"/>
      <c r="G17" s="79"/>
      <c r="H17" s="79"/>
      <c r="I17" s="79"/>
    </row>
    <row r="18" spans="1:9" ht="33" customHeight="1" thickBot="1" x14ac:dyDescent="0.3">
      <c r="A18" s="76" t="s">
        <v>85</v>
      </c>
      <c r="B18" s="127"/>
      <c r="C18" s="128"/>
      <c r="D18" s="128"/>
      <c r="E18" s="128"/>
      <c r="F18" s="128"/>
      <c r="G18" s="128"/>
      <c r="H18" s="128"/>
      <c r="I18" s="129"/>
    </row>
    <row r="19" spans="1:9" ht="16.5" thickBot="1" x14ac:dyDescent="0.3">
      <c r="A19" s="82"/>
      <c r="B19" s="79"/>
      <c r="C19" s="79"/>
      <c r="D19" s="79"/>
      <c r="E19" s="79"/>
      <c r="F19" s="79"/>
      <c r="G19" s="79"/>
      <c r="H19" s="80"/>
      <c r="I19" s="80"/>
    </row>
    <row r="20" spans="1:9" ht="48" thickBot="1" x14ac:dyDescent="0.3">
      <c r="A20" s="82" t="s">
        <v>47</v>
      </c>
      <c r="B20" s="119"/>
      <c r="C20" s="120"/>
      <c r="D20" s="120"/>
      <c r="E20" s="120"/>
      <c r="F20" s="120"/>
      <c r="G20" s="120"/>
      <c r="H20" s="120"/>
      <c r="I20" s="121"/>
    </row>
    <row r="21" spans="1:9" ht="16.5" thickBot="1" x14ac:dyDescent="0.3">
      <c r="A21" s="82"/>
      <c r="B21" s="79"/>
      <c r="C21" s="79"/>
      <c r="D21" s="79"/>
      <c r="E21" s="79"/>
      <c r="F21" s="79"/>
      <c r="G21" s="79"/>
      <c r="H21" s="80"/>
      <c r="I21" s="80"/>
    </row>
    <row r="22" spans="1:9" ht="68.25" customHeight="1" thickBot="1" x14ac:dyDescent="0.3">
      <c r="A22" s="82" t="s">
        <v>82</v>
      </c>
      <c r="B22" s="119" t="s">
        <v>87</v>
      </c>
      <c r="C22" s="120"/>
      <c r="D22" s="120"/>
      <c r="E22" s="120"/>
      <c r="F22" s="120"/>
      <c r="G22" s="120"/>
      <c r="H22" s="120"/>
      <c r="I22" s="121"/>
    </row>
    <row r="23" spans="1:9" ht="16.5" thickBot="1" x14ac:dyDescent="0.3">
      <c r="A23" s="82"/>
      <c r="B23" s="79"/>
      <c r="C23" s="79"/>
      <c r="D23" s="79"/>
      <c r="E23" s="79"/>
      <c r="F23" s="79"/>
      <c r="G23" s="79"/>
      <c r="H23" s="80"/>
      <c r="I23" s="80"/>
    </row>
    <row r="24" spans="1:9" ht="32.25" thickBot="1" x14ac:dyDescent="0.3">
      <c r="A24" s="82" t="s">
        <v>2</v>
      </c>
      <c r="B24" s="119" t="s">
        <v>88</v>
      </c>
      <c r="C24" s="120"/>
      <c r="D24" s="120"/>
      <c r="E24" s="120"/>
      <c r="F24" s="120"/>
      <c r="G24" s="120"/>
      <c r="H24" s="120"/>
      <c r="I24" s="121"/>
    </row>
    <row r="25" spans="1:9" ht="16.5" thickBot="1" x14ac:dyDescent="0.3">
      <c r="A25" s="82"/>
      <c r="B25" s="83"/>
      <c r="C25" s="83"/>
      <c r="D25" s="83"/>
      <c r="E25" s="83"/>
      <c r="F25" s="83"/>
      <c r="G25" s="83"/>
      <c r="H25" s="83"/>
      <c r="I25" s="83"/>
    </row>
    <row r="26" spans="1:9" ht="16.5" thickBot="1" x14ac:dyDescent="0.3">
      <c r="A26" s="82" t="s">
        <v>72</v>
      </c>
      <c r="B26" s="119"/>
      <c r="C26" s="122"/>
      <c r="D26" s="122"/>
      <c r="E26" s="122"/>
      <c r="F26" s="122"/>
      <c r="G26" s="122"/>
      <c r="H26" s="122"/>
      <c r="I26" s="123"/>
    </row>
    <row r="27" spans="1:9" ht="16.5" thickBot="1" x14ac:dyDescent="0.3">
      <c r="A27" s="82"/>
      <c r="B27" s="79"/>
      <c r="C27" s="79"/>
      <c r="D27" s="79"/>
      <c r="E27" s="79"/>
      <c r="F27" s="79"/>
      <c r="G27" s="79"/>
      <c r="H27" s="80"/>
      <c r="I27" s="80"/>
    </row>
    <row r="28" spans="1:9" ht="16.5" thickBot="1" x14ac:dyDescent="0.3">
      <c r="A28" s="82" t="s">
        <v>66</v>
      </c>
      <c r="B28" s="148">
        <v>44347</v>
      </c>
      <c r="C28" s="120"/>
      <c r="D28" s="120"/>
      <c r="E28" s="120"/>
      <c r="F28" s="120"/>
      <c r="G28" s="120"/>
      <c r="H28" s="120"/>
      <c r="I28" s="121"/>
    </row>
    <row r="29" spans="1:9" ht="15.75" x14ac:dyDescent="0.25">
      <c r="A29" s="84"/>
      <c r="B29" s="84"/>
      <c r="C29" s="117"/>
      <c r="D29" s="117"/>
      <c r="E29" s="79"/>
      <c r="F29" s="79"/>
      <c r="G29" s="79"/>
      <c r="H29" s="80"/>
      <c r="I29" s="80"/>
    </row>
    <row r="30" spans="1:9" x14ac:dyDescent="0.2">
      <c r="A30" s="77"/>
      <c r="B30" s="79"/>
      <c r="C30" s="79"/>
      <c r="D30" s="79"/>
      <c r="E30" s="79"/>
      <c r="F30" s="79"/>
      <c r="G30" s="79"/>
      <c r="H30" s="80"/>
      <c r="I30" s="80"/>
    </row>
    <row r="31" spans="1:9" ht="31.5" x14ac:dyDescent="0.25">
      <c r="A31" s="98" t="s">
        <v>3</v>
      </c>
      <c r="B31" s="98" t="s">
        <v>4</v>
      </c>
      <c r="C31" s="98" t="s">
        <v>5</v>
      </c>
      <c r="D31" s="98" t="s">
        <v>74</v>
      </c>
      <c r="E31" s="98" t="s">
        <v>55</v>
      </c>
      <c r="F31" s="98" t="s">
        <v>56</v>
      </c>
      <c r="G31" s="99" t="s">
        <v>70</v>
      </c>
      <c r="H31" s="100" t="s">
        <v>11</v>
      </c>
      <c r="I31" s="100" t="s">
        <v>71</v>
      </c>
    </row>
    <row r="32" spans="1:9" ht="30" x14ac:dyDescent="0.2">
      <c r="A32" s="106">
        <v>44325</v>
      </c>
      <c r="B32" s="107" t="s">
        <v>100</v>
      </c>
      <c r="C32" s="108" t="s">
        <v>16</v>
      </c>
      <c r="D32" s="113" t="str">
        <f>IF(C32&lt;&gt;"",VLOOKUP(C32,Sheet1!$A$1:$B$14,2,FALSE),"")</f>
        <v>Blocks of 5 mins</v>
      </c>
      <c r="E32" s="109">
        <v>1</v>
      </c>
      <c r="F32" s="108">
        <f>IF(C32&lt;&gt;"",VLOOKUP(C32,'Table of Fees'!$A$7:$B$20,2,FALSE),0)</f>
        <v>3.64</v>
      </c>
      <c r="G32" s="108"/>
      <c r="H32" s="110">
        <f t="shared" ref="H32:H79" si="0">IF(F32=0.45,(F32*E32),(0))</f>
        <v>0</v>
      </c>
      <c r="I32" s="110">
        <f>IF(OR(F32=0.08,F32&gt;2.91),(F32*E32),(0))</f>
        <v>3.64</v>
      </c>
    </row>
    <row r="33" spans="1:9" x14ac:dyDescent="0.2">
      <c r="A33" s="111"/>
      <c r="B33" s="112" t="s">
        <v>101</v>
      </c>
      <c r="C33" s="19" t="s">
        <v>9</v>
      </c>
      <c r="D33" s="113" t="str">
        <f>IF(C33&lt;&gt;"",VLOOKUP(C33,Sheet1!$A$1:$B$14,2,FALSE),"")</f>
        <v>Blocks of 15 mins</v>
      </c>
      <c r="E33" s="113">
        <v>2</v>
      </c>
      <c r="F33" s="114">
        <f>IF(C33&lt;&gt;"",VLOOKUP(C33,'Table of Fees'!$A$7:$B$20,2,FALSE),0)</f>
        <v>15.97</v>
      </c>
      <c r="G33" s="110"/>
      <c r="H33" s="110">
        <f t="shared" si="0"/>
        <v>0</v>
      </c>
      <c r="I33" s="110">
        <f>IF(OR(F33=0.08,F33&gt;2.91),(F33*E33),(0))</f>
        <v>31.94</v>
      </c>
    </row>
    <row r="34" spans="1:9" ht="30" x14ac:dyDescent="0.2">
      <c r="A34" s="111">
        <v>44326</v>
      </c>
      <c r="B34" s="112" t="s">
        <v>94</v>
      </c>
      <c r="C34" s="113" t="s">
        <v>10</v>
      </c>
      <c r="D34" s="113" t="str">
        <f>IF(C34&lt;&gt;"",VLOOKUP(C34,Sheet1!$A$1:$B$14,2,FALSE),"")</f>
        <v>Blocks of 15 mins</v>
      </c>
      <c r="E34" s="113">
        <v>2</v>
      </c>
      <c r="F34" s="114">
        <f>IF(C34&lt;&gt;"",VLOOKUP(C34,'Table of Fees'!$A$7:$B$20,2,FALSE),0)</f>
        <v>8.01</v>
      </c>
      <c r="G34" s="110"/>
      <c r="H34" s="110">
        <f t="shared" si="0"/>
        <v>0</v>
      </c>
      <c r="I34" s="110">
        <f t="shared" ref="I34:I79" si="1">IF(OR(F34=0.08,F34&gt;2.91),(F34*E34),(0))</f>
        <v>16.02</v>
      </c>
    </row>
    <row r="35" spans="1:9" x14ac:dyDescent="0.2">
      <c r="A35" s="111"/>
      <c r="B35" s="112" t="s">
        <v>95</v>
      </c>
      <c r="C35" s="113" t="s">
        <v>9</v>
      </c>
      <c r="D35" s="113" t="str">
        <f>IF(C35&lt;&gt;"",VLOOKUP(C35,Sheet1!$A$1:$B$14,2,FALSE),"")</f>
        <v>Blocks of 15 mins</v>
      </c>
      <c r="E35" s="113">
        <v>3</v>
      </c>
      <c r="F35" s="114">
        <f>IF(C35&lt;&gt;"",VLOOKUP(C35,'Table of Fees'!$A$7:$B$20,2,FALSE),0)</f>
        <v>15.97</v>
      </c>
      <c r="G35" s="110"/>
      <c r="H35" s="110">
        <f t="shared" si="0"/>
        <v>0</v>
      </c>
      <c r="I35" s="110">
        <f t="shared" si="1"/>
        <v>47.91</v>
      </c>
    </row>
    <row r="36" spans="1:9" ht="30" x14ac:dyDescent="0.2">
      <c r="A36" s="115"/>
      <c r="B36" s="112" t="s">
        <v>102</v>
      </c>
      <c r="C36" s="113" t="s">
        <v>11</v>
      </c>
      <c r="D36" s="113" t="str">
        <f>IF(C36&lt;&gt;"",VLOOKUP(C36,Sheet1!$A$1:$B$14,2,FALSE),"")</f>
        <v>Miles</v>
      </c>
      <c r="E36" s="113">
        <v>13</v>
      </c>
      <c r="F36" s="114">
        <f>IF(C36&lt;&gt;"",VLOOKUP(C36,'Table of Fees'!$A$7:$B$20,2,FALSE),0)</f>
        <v>0.45</v>
      </c>
      <c r="G36" s="110"/>
      <c r="H36" s="110">
        <f t="shared" si="0"/>
        <v>5.85</v>
      </c>
      <c r="I36" s="110">
        <f t="shared" si="1"/>
        <v>0</v>
      </c>
    </row>
    <row r="37" spans="1:9" ht="30" x14ac:dyDescent="0.2">
      <c r="A37" s="115"/>
      <c r="B37" s="112" t="s">
        <v>96</v>
      </c>
      <c r="C37" s="113" t="s">
        <v>16</v>
      </c>
      <c r="D37" s="113" t="str">
        <f>IF(C37&lt;&gt;"",VLOOKUP(C37,Sheet1!$A$1:$B$14,2,FALSE),"")</f>
        <v>Blocks of 5 mins</v>
      </c>
      <c r="E37" s="113">
        <v>3</v>
      </c>
      <c r="F37" s="114">
        <f>IF(C37&lt;&gt;"",VLOOKUP(C37,'Table of Fees'!$A$7:$B$20,2,FALSE),0)</f>
        <v>3.64</v>
      </c>
      <c r="G37" s="110"/>
      <c r="H37" s="110">
        <f t="shared" si="0"/>
        <v>0</v>
      </c>
      <c r="I37" s="110">
        <f t="shared" si="1"/>
        <v>10.92</v>
      </c>
    </row>
    <row r="38" spans="1:9" ht="30" x14ac:dyDescent="0.2">
      <c r="A38" s="111">
        <v>44329</v>
      </c>
      <c r="B38" s="112" t="s">
        <v>32</v>
      </c>
      <c r="C38" s="113" t="s">
        <v>12</v>
      </c>
      <c r="D38" s="113" t="str">
        <f>IF(C38&lt;&gt;"",VLOOKUP(C38,Sheet1!$A$1:$B$14,2,FALSE),"")</f>
        <v>Pages</v>
      </c>
      <c r="E38" s="113">
        <v>1</v>
      </c>
      <c r="F38" s="114">
        <f>IF(C38&lt;&gt;"",VLOOKUP(C38,'Table of Fees'!$A$7:$B$20,2,FALSE),0)</f>
        <v>9.1</v>
      </c>
      <c r="G38" s="110"/>
      <c r="H38" s="110">
        <f t="shared" si="0"/>
        <v>0</v>
      </c>
      <c r="I38" s="110">
        <f t="shared" si="1"/>
        <v>9.1</v>
      </c>
    </row>
    <row r="39" spans="1:9" x14ac:dyDescent="0.2">
      <c r="A39" s="111">
        <v>44331</v>
      </c>
      <c r="B39" s="112" t="s">
        <v>97</v>
      </c>
      <c r="C39" s="113" t="s">
        <v>9</v>
      </c>
      <c r="D39" s="113" t="str">
        <f>IF(C39&lt;&gt;"",VLOOKUP(C39,Sheet1!$A$1:$B$14,2,FALSE),"")</f>
        <v>Blocks of 15 mins</v>
      </c>
      <c r="E39" s="113">
        <v>2</v>
      </c>
      <c r="F39" s="114">
        <f>IF(C39&lt;&gt;"",VLOOKUP(C39,'Table of Fees'!$A$7:$B$20,2,FALSE),0)</f>
        <v>15.97</v>
      </c>
      <c r="G39" s="110"/>
      <c r="H39" s="110">
        <f>IF(F39=0.45,(F39*E39),(0))</f>
        <v>0</v>
      </c>
      <c r="I39" s="110">
        <f>IF(OR(F39=0.08,F39&gt;2.91),(F39*E39),(0))</f>
        <v>31.94</v>
      </c>
    </row>
    <row r="40" spans="1:9" ht="30" x14ac:dyDescent="0.2">
      <c r="A40" s="111">
        <v>44332</v>
      </c>
      <c r="B40" s="112" t="s">
        <v>98</v>
      </c>
      <c r="C40" s="113" t="s">
        <v>10</v>
      </c>
      <c r="D40" s="113" t="str">
        <f>IF(C40&lt;&gt;"",VLOOKUP(C40,Sheet1!$A$1:$B$14,2,FALSE),"")</f>
        <v>Blocks of 15 mins</v>
      </c>
      <c r="E40" s="113">
        <v>2</v>
      </c>
      <c r="F40" s="114">
        <f>IF(C40&lt;&gt;"",VLOOKUP(C40,'Table of Fees'!$A$7:$B$20,2,FALSE),0)</f>
        <v>8.01</v>
      </c>
      <c r="G40" s="110"/>
      <c r="H40" s="110">
        <f t="shared" si="0"/>
        <v>0</v>
      </c>
      <c r="I40" s="110">
        <f t="shared" si="1"/>
        <v>16.02</v>
      </c>
    </row>
    <row r="41" spans="1:9" ht="30" x14ac:dyDescent="0.2">
      <c r="A41" s="111"/>
      <c r="B41" s="112" t="s">
        <v>99</v>
      </c>
      <c r="C41" s="113" t="s">
        <v>9</v>
      </c>
      <c r="D41" s="113" t="str">
        <f>IF(C41&lt;&gt;"",VLOOKUP(C41,Sheet1!$A$1:$B$14,2,FALSE),"")</f>
        <v>Blocks of 15 mins</v>
      </c>
      <c r="E41" s="113">
        <v>1</v>
      </c>
      <c r="F41" s="114">
        <f>IF(C41&lt;&gt;"",VLOOKUP(C41,'Table of Fees'!$A$7:$B$20,2,FALSE),0)</f>
        <v>15.97</v>
      </c>
      <c r="G41" s="110"/>
      <c r="H41" s="110">
        <f t="shared" si="0"/>
        <v>0</v>
      </c>
      <c r="I41" s="110">
        <f t="shared" si="1"/>
        <v>15.97</v>
      </c>
    </row>
    <row r="42" spans="1:9" x14ac:dyDescent="0.2">
      <c r="A42" s="111"/>
      <c r="B42" s="112" t="s">
        <v>33</v>
      </c>
      <c r="C42" s="113" t="s">
        <v>7</v>
      </c>
      <c r="D42" s="113" t="str">
        <f>IF(C42&lt;&gt;"",VLOOKUP(C42,Sheet1!$A$1:$B$14,2,FALSE),"")</f>
        <v>First 30 mins</v>
      </c>
      <c r="E42" s="113">
        <v>1</v>
      </c>
      <c r="F42" s="114">
        <f>IF(C42&lt;&gt;"",VLOOKUP(C42,'Table of Fees'!$A$7:$B$20,2,FALSE),0)</f>
        <v>41.51</v>
      </c>
      <c r="G42" s="110"/>
      <c r="H42" s="110">
        <f t="shared" si="0"/>
        <v>0</v>
      </c>
      <c r="I42" s="110">
        <f t="shared" si="1"/>
        <v>41.51</v>
      </c>
    </row>
    <row r="43" spans="1:9" x14ac:dyDescent="0.2">
      <c r="A43" s="115"/>
      <c r="B43" s="112" t="s">
        <v>33</v>
      </c>
      <c r="C43" s="113" t="s">
        <v>8</v>
      </c>
      <c r="D43" s="113" t="str">
        <f>IF(C43&lt;&gt;"",VLOOKUP(C43,Sheet1!$A$1:$B$14,2,FALSE),"")</f>
        <v>Blocks of 15 mins</v>
      </c>
      <c r="E43" s="113">
        <v>2</v>
      </c>
      <c r="F43" s="114">
        <f>IF(C43&lt;&gt;"",VLOOKUP(C43,'Table of Fees'!$A$7:$B$20,2,FALSE),0)</f>
        <v>20.79</v>
      </c>
      <c r="G43" s="110"/>
      <c r="H43" s="110">
        <f t="shared" si="0"/>
        <v>0</v>
      </c>
      <c r="I43" s="110">
        <f t="shared" si="1"/>
        <v>41.58</v>
      </c>
    </row>
    <row r="44" spans="1:9" x14ac:dyDescent="0.2">
      <c r="A44" s="101"/>
      <c r="B44" s="102" t="s">
        <v>67</v>
      </c>
      <c r="C44" s="103" t="s">
        <v>34</v>
      </c>
      <c r="D44" s="103" t="str">
        <f>IF(C44&lt;&gt;"",VLOOKUP(C44,Sheet1!$A$1:$B$14,2,FALSE),"")</f>
        <v>n/a</v>
      </c>
      <c r="E44" s="103"/>
      <c r="F44" s="104">
        <f>IF(C44&lt;&gt;"",VLOOKUP(C44,'Table of Fees'!$A$7:$B$20,2,FALSE),0)</f>
        <v>0</v>
      </c>
      <c r="G44" s="105">
        <v>1.5</v>
      </c>
      <c r="H44" s="105">
        <f t="shared" si="0"/>
        <v>0</v>
      </c>
      <c r="I44" s="105">
        <f t="shared" si="1"/>
        <v>0</v>
      </c>
    </row>
    <row r="45" spans="1:9" x14ac:dyDescent="0.2">
      <c r="A45" s="85"/>
      <c r="B45" s="86"/>
      <c r="C45" s="61"/>
      <c r="D45" s="61" t="str">
        <f>IF(C45&lt;&gt;"",VLOOKUP(C45,Sheet1!$A$1:$B$14,2,FALSE),"")</f>
        <v/>
      </c>
      <c r="E45" s="61"/>
      <c r="F45" s="62">
        <f>IF(C45&lt;&gt;"",VLOOKUP(C45,'Table of Fees'!$A$7:$B$20,2,FALSE),0)</f>
        <v>0</v>
      </c>
      <c r="G45" s="63"/>
      <c r="H45" s="63">
        <f t="shared" si="0"/>
        <v>0</v>
      </c>
      <c r="I45" s="63">
        <f t="shared" si="1"/>
        <v>0</v>
      </c>
    </row>
    <row r="46" spans="1:9" x14ac:dyDescent="0.2">
      <c r="A46" s="87"/>
      <c r="B46" s="86"/>
      <c r="C46" s="61"/>
      <c r="D46" s="61" t="str">
        <f>IF(C46&lt;&gt;"",VLOOKUP(C46,Sheet1!$A$1:$B$14,2,FALSE),"")</f>
        <v/>
      </c>
      <c r="E46" s="61"/>
      <c r="F46" s="62">
        <f>IF(C46&lt;&gt;"",VLOOKUP(C46,'Table of Fees'!$A$7:$B$20,2,FALSE),0)</f>
        <v>0</v>
      </c>
      <c r="G46" s="63"/>
      <c r="H46" s="63">
        <f t="shared" si="0"/>
        <v>0</v>
      </c>
      <c r="I46" s="63">
        <f t="shared" si="1"/>
        <v>0</v>
      </c>
    </row>
    <row r="47" spans="1:9" x14ac:dyDescent="0.2">
      <c r="A47" s="85"/>
      <c r="B47" s="86"/>
      <c r="C47" s="61"/>
      <c r="D47" s="61" t="str">
        <f>IF(C47&lt;&gt;"",VLOOKUP(C47,Sheet1!$A$1:$B$14,2,FALSE),"")</f>
        <v/>
      </c>
      <c r="E47" s="61"/>
      <c r="F47" s="62">
        <f>IF(C47&lt;&gt;"",VLOOKUP(C47,'Table of Fees'!$A$7:$B$20,2,FALSE),0)</f>
        <v>0</v>
      </c>
      <c r="G47" s="63"/>
      <c r="H47" s="63">
        <f t="shared" si="0"/>
        <v>0</v>
      </c>
      <c r="I47" s="63">
        <f t="shared" si="1"/>
        <v>0</v>
      </c>
    </row>
    <row r="48" spans="1:9" x14ac:dyDescent="0.2">
      <c r="A48" s="87"/>
      <c r="B48" s="86"/>
      <c r="C48" s="61"/>
      <c r="D48" s="61" t="str">
        <f>IF(C48&lt;&gt;"",VLOOKUP(C48,Sheet1!$A$1:$B$14,2,FALSE),"")</f>
        <v/>
      </c>
      <c r="E48" s="61"/>
      <c r="F48" s="62">
        <f>IF(C48&lt;&gt;"",VLOOKUP(C48,'Table of Fees'!$A$7:$B$20,2,FALSE),0)</f>
        <v>0</v>
      </c>
      <c r="G48" s="63"/>
      <c r="H48" s="63">
        <f t="shared" si="0"/>
        <v>0</v>
      </c>
      <c r="I48" s="63">
        <f t="shared" si="1"/>
        <v>0</v>
      </c>
    </row>
    <row r="49" spans="1:9" x14ac:dyDescent="0.2">
      <c r="A49" s="87"/>
      <c r="B49" s="86"/>
      <c r="C49" s="61"/>
      <c r="D49" s="61" t="str">
        <f>IF(C49&lt;&gt;"",VLOOKUP(C49,Sheet1!$A$1:$B$14,2,FALSE),"")</f>
        <v/>
      </c>
      <c r="E49" s="61"/>
      <c r="F49" s="62">
        <f>IF(C49&lt;&gt;"",VLOOKUP(C49,'Table of Fees'!$A$7:$B$20,2,FALSE),0)</f>
        <v>0</v>
      </c>
      <c r="G49" s="63"/>
      <c r="H49" s="63">
        <f t="shared" si="0"/>
        <v>0</v>
      </c>
      <c r="I49" s="63">
        <f t="shared" si="1"/>
        <v>0</v>
      </c>
    </row>
    <row r="50" spans="1:9" x14ac:dyDescent="0.2">
      <c r="A50" s="87"/>
      <c r="B50" s="86"/>
      <c r="C50" s="61"/>
      <c r="D50" s="61" t="str">
        <f>IF(C50&lt;&gt;"",VLOOKUP(C50,Sheet1!$A$1:$B$14,2,FALSE),"")</f>
        <v/>
      </c>
      <c r="E50" s="61"/>
      <c r="F50" s="62">
        <f>IF(C50&lt;&gt;"",VLOOKUP(C50,'Table of Fees'!$A$7:$B$20,2,FALSE),0)</f>
        <v>0</v>
      </c>
      <c r="G50" s="63"/>
      <c r="H50" s="63">
        <f t="shared" si="0"/>
        <v>0</v>
      </c>
      <c r="I50" s="63">
        <f t="shared" si="1"/>
        <v>0</v>
      </c>
    </row>
    <row r="51" spans="1:9" x14ac:dyDescent="0.2">
      <c r="A51" s="87"/>
      <c r="B51" s="86"/>
      <c r="C51" s="61"/>
      <c r="D51" s="61" t="str">
        <f>IF(C51&lt;&gt;"",VLOOKUP(C51,Sheet1!$A$1:$B$14,2,FALSE),"")</f>
        <v/>
      </c>
      <c r="E51" s="61"/>
      <c r="F51" s="62">
        <f>IF(C51&lt;&gt;"",VLOOKUP(C51,'Table of Fees'!$A$7:$B$20,2,FALSE),0)</f>
        <v>0</v>
      </c>
      <c r="G51" s="63"/>
      <c r="H51" s="63">
        <f t="shared" si="0"/>
        <v>0</v>
      </c>
      <c r="I51" s="63">
        <f t="shared" si="1"/>
        <v>0</v>
      </c>
    </row>
    <row r="52" spans="1:9" x14ac:dyDescent="0.2">
      <c r="A52" s="87"/>
      <c r="B52" s="86"/>
      <c r="C52" s="61"/>
      <c r="D52" s="61" t="str">
        <f>IF(C52&lt;&gt;"",VLOOKUP(C52,Sheet1!$A$1:$B$14,2,FALSE),"")</f>
        <v/>
      </c>
      <c r="E52" s="61"/>
      <c r="F52" s="62">
        <f>IF(C52&lt;&gt;"",VLOOKUP(C52,'Table of Fees'!$A$7:$B$20,2,FALSE),0)</f>
        <v>0</v>
      </c>
      <c r="G52" s="63"/>
      <c r="H52" s="63">
        <f t="shared" si="0"/>
        <v>0</v>
      </c>
      <c r="I52" s="63">
        <f t="shared" si="1"/>
        <v>0</v>
      </c>
    </row>
    <row r="53" spans="1:9" x14ac:dyDescent="0.2">
      <c r="A53" s="85"/>
      <c r="B53" s="86"/>
      <c r="C53" s="61"/>
      <c r="D53" s="61" t="str">
        <f>IF(C53&lt;&gt;"",VLOOKUP(C53,Sheet1!$A$1:$B$14,2,FALSE),"")</f>
        <v/>
      </c>
      <c r="E53" s="61"/>
      <c r="F53" s="62">
        <f>IF(C53&lt;&gt;"",VLOOKUP(C53,'Table of Fees'!$A$7:$B$20,2,FALSE),0)</f>
        <v>0</v>
      </c>
      <c r="G53" s="63"/>
      <c r="H53" s="63">
        <f t="shared" si="0"/>
        <v>0</v>
      </c>
      <c r="I53" s="63">
        <f t="shared" si="1"/>
        <v>0</v>
      </c>
    </row>
    <row r="54" spans="1:9" x14ac:dyDescent="0.2">
      <c r="A54" s="87"/>
      <c r="B54" s="86"/>
      <c r="C54" s="61"/>
      <c r="D54" s="61" t="str">
        <f>IF(C54&lt;&gt;"",VLOOKUP(C54,Sheet1!$A$1:$B$14,2,FALSE),"")</f>
        <v/>
      </c>
      <c r="E54" s="61"/>
      <c r="F54" s="62">
        <f>IF(C54&lt;&gt;"",VLOOKUP(C54,'Table of Fees'!$A$7:$B$20,2,FALSE),0)</f>
        <v>0</v>
      </c>
      <c r="G54" s="63"/>
      <c r="H54" s="63">
        <f t="shared" si="0"/>
        <v>0</v>
      </c>
      <c r="I54" s="63">
        <f t="shared" si="1"/>
        <v>0</v>
      </c>
    </row>
    <row r="55" spans="1:9" x14ac:dyDescent="0.2">
      <c r="A55" s="87"/>
      <c r="B55" s="86"/>
      <c r="C55" s="61"/>
      <c r="D55" s="61" t="str">
        <f>IF(C55&lt;&gt;"",VLOOKUP(C55,Sheet1!$A$1:$B$14,2,FALSE),"")</f>
        <v/>
      </c>
      <c r="E55" s="61"/>
      <c r="F55" s="62">
        <f>IF(C55&lt;&gt;"",VLOOKUP(C55,'Table of Fees'!$A$7:$B$20,2,FALSE),0)</f>
        <v>0</v>
      </c>
      <c r="G55" s="63"/>
      <c r="H55" s="63">
        <f t="shared" si="0"/>
        <v>0</v>
      </c>
      <c r="I55" s="63">
        <f t="shared" si="1"/>
        <v>0</v>
      </c>
    </row>
    <row r="56" spans="1:9" x14ac:dyDescent="0.2">
      <c r="A56" s="87"/>
      <c r="B56" s="86"/>
      <c r="C56" s="61"/>
      <c r="D56" s="61" t="str">
        <f>IF(C56&lt;&gt;"",VLOOKUP(C56,Sheet1!$A$1:$B$14,2,FALSE),"")</f>
        <v/>
      </c>
      <c r="E56" s="61"/>
      <c r="F56" s="62">
        <f>IF(C56&lt;&gt;"",VLOOKUP(C56,'Table of Fees'!$A$7:$B$20,2,FALSE),0)</f>
        <v>0</v>
      </c>
      <c r="G56" s="63"/>
      <c r="H56" s="63">
        <f t="shared" si="0"/>
        <v>0</v>
      </c>
      <c r="I56" s="63">
        <f t="shared" si="1"/>
        <v>0</v>
      </c>
    </row>
    <row r="57" spans="1:9" x14ac:dyDescent="0.2">
      <c r="A57" s="87"/>
      <c r="B57" s="86"/>
      <c r="C57" s="61"/>
      <c r="D57" s="61" t="str">
        <f>IF(C57&lt;&gt;"",VLOOKUP(C57,Sheet1!$A$1:$B$14,2,FALSE),"")</f>
        <v/>
      </c>
      <c r="E57" s="61"/>
      <c r="F57" s="62">
        <f>IF(C57&lt;&gt;"",VLOOKUP(C57,'Table of Fees'!$A$7:$B$20,2,FALSE),0)</f>
        <v>0</v>
      </c>
      <c r="G57" s="63"/>
      <c r="H57" s="63">
        <f t="shared" si="0"/>
        <v>0</v>
      </c>
      <c r="I57" s="63">
        <f t="shared" si="1"/>
        <v>0</v>
      </c>
    </row>
    <row r="58" spans="1:9" x14ac:dyDescent="0.2">
      <c r="A58" s="87"/>
      <c r="B58" s="86"/>
      <c r="C58" s="61"/>
      <c r="D58" s="61" t="str">
        <f>IF(C58&lt;&gt;"",VLOOKUP(C58,Sheet1!$A$1:$B$14,2,FALSE),"")</f>
        <v/>
      </c>
      <c r="E58" s="61"/>
      <c r="F58" s="62">
        <f>IF(C58&lt;&gt;"",VLOOKUP(C58,'Table of Fees'!$A$7:$B$20,2,FALSE),0)</f>
        <v>0</v>
      </c>
      <c r="G58" s="63"/>
      <c r="H58" s="63">
        <f t="shared" si="0"/>
        <v>0</v>
      </c>
      <c r="I58" s="63">
        <f t="shared" si="1"/>
        <v>0</v>
      </c>
    </row>
    <row r="59" spans="1:9" x14ac:dyDescent="0.2">
      <c r="A59" s="87"/>
      <c r="B59" s="86"/>
      <c r="C59" s="61"/>
      <c r="D59" s="61" t="str">
        <f>IF(C59&lt;&gt;"",VLOOKUP(C59,Sheet1!$A$1:$B$14,2,FALSE),"")</f>
        <v/>
      </c>
      <c r="E59" s="61"/>
      <c r="F59" s="62">
        <f>IF(C59&lt;&gt;"",VLOOKUP(C59,'Table of Fees'!$A$7:$B$20,2,FALSE),0)</f>
        <v>0</v>
      </c>
      <c r="G59" s="63"/>
      <c r="H59" s="63">
        <f t="shared" si="0"/>
        <v>0</v>
      </c>
      <c r="I59" s="63">
        <f t="shared" si="1"/>
        <v>0</v>
      </c>
    </row>
    <row r="60" spans="1:9" x14ac:dyDescent="0.2">
      <c r="A60" s="87"/>
      <c r="B60" s="86"/>
      <c r="C60" s="61"/>
      <c r="D60" s="61" t="str">
        <f>IF(C60&lt;&gt;"",VLOOKUP(C60,Sheet1!$A$1:$B$14,2,FALSE),"")</f>
        <v/>
      </c>
      <c r="E60" s="61"/>
      <c r="F60" s="62">
        <f>IF(C60&lt;&gt;"",VLOOKUP(C60,'Table of Fees'!$A$7:$B$20,2,FALSE),0)</f>
        <v>0</v>
      </c>
      <c r="G60" s="63"/>
      <c r="H60" s="63">
        <f t="shared" si="0"/>
        <v>0</v>
      </c>
      <c r="I60" s="63">
        <f t="shared" si="1"/>
        <v>0</v>
      </c>
    </row>
    <row r="61" spans="1:9" x14ac:dyDescent="0.2">
      <c r="A61" s="87"/>
      <c r="B61" s="86"/>
      <c r="C61" s="61"/>
      <c r="D61" s="61" t="str">
        <f>IF(C61&lt;&gt;"",VLOOKUP(C61,Sheet1!$A$1:$B$14,2,FALSE),"")</f>
        <v/>
      </c>
      <c r="E61" s="61"/>
      <c r="F61" s="62">
        <f>IF(C61&lt;&gt;"",VLOOKUP(C61,'Table of Fees'!$A$7:$B$20,2,FALSE),0)</f>
        <v>0</v>
      </c>
      <c r="G61" s="63"/>
      <c r="H61" s="63">
        <f t="shared" si="0"/>
        <v>0</v>
      </c>
      <c r="I61" s="63">
        <f t="shared" si="1"/>
        <v>0</v>
      </c>
    </row>
    <row r="62" spans="1:9" x14ac:dyDescent="0.2">
      <c r="A62" s="87"/>
      <c r="B62" s="86"/>
      <c r="C62" s="61"/>
      <c r="D62" s="61" t="str">
        <f>IF(C62&lt;&gt;"",VLOOKUP(C62,Sheet1!$A$1:$B$14,2,FALSE),"")</f>
        <v/>
      </c>
      <c r="E62" s="61"/>
      <c r="F62" s="62">
        <f>IF(C62&lt;&gt;"",VLOOKUP(C62,'Table of Fees'!$A$7:$B$20,2,FALSE),0)</f>
        <v>0</v>
      </c>
      <c r="G62" s="63"/>
      <c r="H62" s="63">
        <f t="shared" si="0"/>
        <v>0</v>
      </c>
      <c r="I62" s="63">
        <f t="shared" si="1"/>
        <v>0</v>
      </c>
    </row>
    <row r="63" spans="1:9" x14ac:dyDescent="0.2">
      <c r="A63" s="87"/>
      <c r="B63" s="86"/>
      <c r="C63" s="61"/>
      <c r="D63" s="61" t="str">
        <f>IF(C63&lt;&gt;"",VLOOKUP(C63,Sheet1!$A$1:$B$14,2,FALSE),"")</f>
        <v/>
      </c>
      <c r="E63" s="61"/>
      <c r="F63" s="62">
        <f>IF(C63&lt;&gt;"",VLOOKUP(C63,'Table of Fees'!$A$7:$B$20,2,FALSE),0)</f>
        <v>0</v>
      </c>
      <c r="G63" s="63"/>
      <c r="H63" s="63">
        <f t="shared" si="0"/>
        <v>0</v>
      </c>
      <c r="I63" s="63">
        <f t="shared" si="1"/>
        <v>0</v>
      </c>
    </row>
    <row r="64" spans="1:9" x14ac:dyDescent="0.2">
      <c r="A64" s="87"/>
      <c r="B64" s="86"/>
      <c r="C64" s="61"/>
      <c r="D64" s="61" t="str">
        <f>IF(C64&lt;&gt;"",VLOOKUP(C64,Sheet1!$A$1:$B$14,2,FALSE),"")</f>
        <v/>
      </c>
      <c r="E64" s="61"/>
      <c r="F64" s="62">
        <f>IF(C64&lt;&gt;"",VLOOKUP(C64,'Table of Fees'!$A$7:$B$20,2,FALSE),0)</f>
        <v>0</v>
      </c>
      <c r="G64" s="63"/>
      <c r="H64" s="63">
        <f t="shared" si="0"/>
        <v>0</v>
      </c>
      <c r="I64" s="63">
        <f t="shared" si="1"/>
        <v>0</v>
      </c>
    </row>
    <row r="65" spans="1:9" x14ac:dyDescent="0.2">
      <c r="A65" s="87"/>
      <c r="B65" s="86"/>
      <c r="C65" s="61"/>
      <c r="D65" s="61" t="str">
        <f>IF(C65&lt;&gt;"",VLOOKUP(C65,Sheet1!$A$1:$B$14,2,FALSE),"")</f>
        <v/>
      </c>
      <c r="E65" s="61"/>
      <c r="F65" s="62">
        <f>IF(C65&lt;&gt;"",VLOOKUP(C65,'Table of Fees'!$A$7:$B$20,2,FALSE),0)</f>
        <v>0</v>
      </c>
      <c r="G65" s="63"/>
      <c r="H65" s="63">
        <f t="shared" si="0"/>
        <v>0</v>
      </c>
      <c r="I65" s="63">
        <f t="shared" si="1"/>
        <v>0</v>
      </c>
    </row>
    <row r="66" spans="1:9" x14ac:dyDescent="0.2">
      <c r="A66" s="87"/>
      <c r="B66" s="86"/>
      <c r="C66" s="61"/>
      <c r="D66" s="61" t="str">
        <f>IF(C66&lt;&gt;"",VLOOKUP(C66,Sheet1!$A$1:$B$14,2,FALSE),"")</f>
        <v/>
      </c>
      <c r="E66" s="61"/>
      <c r="F66" s="62">
        <f>IF(C66&lt;&gt;"",VLOOKUP(C66,'Table of Fees'!$A$7:$B$20,2,FALSE),0)</f>
        <v>0</v>
      </c>
      <c r="G66" s="63"/>
      <c r="H66" s="63">
        <f t="shared" si="0"/>
        <v>0</v>
      </c>
      <c r="I66" s="63">
        <f t="shared" si="1"/>
        <v>0</v>
      </c>
    </row>
    <row r="67" spans="1:9" x14ac:dyDescent="0.2">
      <c r="A67" s="87"/>
      <c r="B67" s="86"/>
      <c r="C67" s="61"/>
      <c r="D67" s="61" t="str">
        <f>IF(C67&lt;&gt;"",VLOOKUP(C67,Sheet1!$A$1:$B$14,2,FALSE),"")</f>
        <v/>
      </c>
      <c r="E67" s="61"/>
      <c r="F67" s="62">
        <f>IF(C67&lt;&gt;"",VLOOKUP(C67,'Table of Fees'!$A$7:$B$20,2,FALSE),0)</f>
        <v>0</v>
      </c>
      <c r="G67" s="63"/>
      <c r="H67" s="63">
        <f t="shared" si="0"/>
        <v>0</v>
      </c>
      <c r="I67" s="63">
        <f t="shared" si="1"/>
        <v>0</v>
      </c>
    </row>
    <row r="68" spans="1:9" x14ac:dyDescent="0.2">
      <c r="A68" s="87"/>
      <c r="B68" s="86"/>
      <c r="C68" s="61"/>
      <c r="D68" s="61" t="str">
        <f>IF(C68&lt;&gt;"",VLOOKUP(C68,Sheet1!$A$1:$B$14,2,FALSE),"")</f>
        <v/>
      </c>
      <c r="E68" s="61"/>
      <c r="F68" s="62">
        <f>IF(C68&lt;&gt;"",VLOOKUP(C68,'Table of Fees'!$A$7:$B$20,2,FALSE),0)</f>
        <v>0</v>
      </c>
      <c r="G68" s="63"/>
      <c r="H68" s="63">
        <f t="shared" si="0"/>
        <v>0</v>
      </c>
      <c r="I68" s="63">
        <f t="shared" si="1"/>
        <v>0</v>
      </c>
    </row>
    <row r="69" spans="1:9" x14ac:dyDescent="0.2">
      <c r="A69" s="87"/>
      <c r="B69" s="86"/>
      <c r="C69" s="61"/>
      <c r="D69" s="61" t="str">
        <f>IF(C69&lt;&gt;"",VLOOKUP(C69,Sheet1!$A$1:$B$14,2,FALSE),"")</f>
        <v/>
      </c>
      <c r="E69" s="61"/>
      <c r="F69" s="62">
        <f>IF(C69&lt;&gt;"",VLOOKUP(C69,'Table of Fees'!$A$7:$B$20,2,FALSE),0)</f>
        <v>0</v>
      </c>
      <c r="G69" s="63"/>
      <c r="H69" s="63">
        <f t="shared" si="0"/>
        <v>0</v>
      </c>
      <c r="I69" s="63">
        <f t="shared" si="1"/>
        <v>0</v>
      </c>
    </row>
    <row r="70" spans="1:9" x14ac:dyDescent="0.2">
      <c r="A70" s="87"/>
      <c r="B70" s="86"/>
      <c r="C70" s="61"/>
      <c r="D70" s="61" t="str">
        <f>IF(C70&lt;&gt;"",VLOOKUP(C70,Sheet1!$A$1:$B$14,2,FALSE),"")</f>
        <v/>
      </c>
      <c r="E70" s="61"/>
      <c r="F70" s="62">
        <f>IF(C70&lt;&gt;"",VLOOKUP(C70,'Table of Fees'!$A$7:$B$20,2,FALSE),0)</f>
        <v>0</v>
      </c>
      <c r="G70" s="63"/>
      <c r="H70" s="63">
        <f t="shared" si="0"/>
        <v>0</v>
      </c>
      <c r="I70" s="63">
        <f t="shared" si="1"/>
        <v>0</v>
      </c>
    </row>
    <row r="71" spans="1:9" x14ac:dyDescent="0.2">
      <c r="A71" s="87"/>
      <c r="B71" s="86"/>
      <c r="C71" s="61"/>
      <c r="D71" s="61" t="str">
        <f>IF(C71&lt;&gt;"",VLOOKUP(C71,Sheet1!$A$1:$B$14,2,FALSE),"")</f>
        <v/>
      </c>
      <c r="E71" s="61"/>
      <c r="F71" s="62">
        <f>IF(C71&lt;&gt;"",VLOOKUP(C71,'Table of Fees'!$A$7:$B$20,2,FALSE),0)</f>
        <v>0</v>
      </c>
      <c r="G71" s="63"/>
      <c r="H71" s="63">
        <f t="shared" si="0"/>
        <v>0</v>
      </c>
      <c r="I71" s="63">
        <f t="shared" si="1"/>
        <v>0</v>
      </c>
    </row>
    <row r="72" spans="1:9" x14ac:dyDescent="0.2">
      <c r="A72" s="87"/>
      <c r="B72" s="86"/>
      <c r="C72" s="61"/>
      <c r="D72" s="61" t="str">
        <f>IF(C72&lt;&gt;"",VLOOKUP(C72,Sheet1!$A$1:$B$14,2,FALSE),"")</f>
        <v/>
      </c>
      <c r="E72" s="61"/>
      <c r="F72" s="62">
        <f>IF(C72&lt;&gt;"",VLOOKUP(C72,'Table of Fees'!$A$7:$B$20,2,FALSE),0)</f>
        <v>0</v>
      </c>
      <c r="G72" s="63"/>
      <c r="H72" s="63">
        <f t="shared" si="0"/>
        <v>0</v>
      </c>
      <c r="I72" s="63">
        <f t="shared" si="1"/>
        <v>0</v>
      </c>
    </row>
    <row r="73" spans="1:9" x14ac:dyDescent="0.2">
      <c r="A73" s="87"/>
      <c r="B73" s="86"/>
      <c r="C73" s="61"/>
      <c r="D73" s="61" t="str">
        <f>IF(C73&lt;&gt;"",VLOOKUP(C73,Sheet1!$A$1:$B$14,2,FALSE),"")</f>
        <v/>
      </c>
      <c r="E73" s="61"/>
      <c r="F73" s="62">
        <f>IF(C73&lt;&gt;"",VLOOKUP(C73,'Table of Fees'!$A$7:$B$20,2,FALSE),0)</f>
        <v>0</v>
      </c>
      <c r="G73" s="63"/>
      <c r="H73" s="63">
        <f t="shared" si="0"/>
        <v>0</v>
      </c>
      <c r="I73" s="63">
        <f t="shared" si="1"/>
        <v>0</v>
      </c>
    </row>
    <row r="74" spans="1:9" x14ac:dyDescent="0.2">
      <c r="A74" s="87"/>
      <c r="B74" s="86"/>
      <c r="C74" s="61"/>
      <c r="D74" s="61" t="str">
        <f>IF(C74&lt;&gt;"",VLOOKUP(C74,Sheet1!$A$1:$B$14,2,FALSE),"")</f>
        <v/>
      </c>
      <c r="E74" s="61"/>
      <c r="F74" s="62">
        <f>IF(C74&lt;&gt;"",VLOOKUP(C74,'Table of Fees'!$A$7:$B$20,2,FALSE),0)</f>
        <v>0</v>
      </c>
      <c r="G74" s="63"/>
      <c r="H74" s="63">
        <f t="shared" si="0"/>
        <v>0</v>
      </c>
      <c r="I74" s="63">
        <f t="shared" si="1"/>
        <v>0</v>
      </c>
    </row>
    <row r="75" spans="1:9" x14ac:dyDescent="0.2">
      <c r="A75" s="87"/>
      <c r="B75" s="86"/>
      <c r="C75" s="61"/>
      <c r="D75" s="61" t="str">
        <f>IF(C75&lt;&gt;"",VLOOKUP(C75,Sheet1!$A$1:$B$14,2,FALSE),"")</f>
        <v/>
      </c>
      <c r="E75" s="61"/>
      <c r="F75" s="62">
        <f>IF(C75&lt;&gt;"",VLOOKUP(C75,'Table of Fees'!$A$7:$B$20,2,FALSE),0)</f>
        <v>0</v>
      </c>
      <c r="G75" s="63"/>
      <c r="H75" s="63">
        <f t="shared" si="0"/>
        <v>0</v>
      </c>
      <c r="I75" s="63">
        <f t="shared" si="1"/>
        <v>0</v>
      </c>
    </row>
    <row r="76" spans="1:9" x14ac:dyDescent="0.2">
      <c r="A76" s="87"/>
      <c r="B76" s="86"/>
      <c r="C76" s="61"/>
      <c r="D76" s="61" t="str">
        <f>IF(C76&lt;&gt;"",VLOOKUP(C76,Sheet1!$A$1:$B$14,2,FALSE),"")</f>
        <v/>
      </c>
      <c r="E76" s="61"/>
      <c r="F76" s="62">
        <f>IF(C76&lt;&gt;"",VLOOKUP(C76,'Table of Fees'!$A$7:$B$20,2,FALSE),0)</f>
        <v>0</v>
      </c>
      <c r="G76" s="63"/>
      <c r="H76" s="63">
        <f t="shared" si="0"/>
        <v>0</v>
      </c>
      <c r="I76" s="63">
        <f t="shared" si="1"/>
        <v>0</v>
      </c>
    </row>
    <row r="77" spans="1:9" x14ac:dyDescent="0.2">
      <c r="A77" s="87"/>
      <c r="B77" s="86"/>
      <c r="C77" s="61"/>
      <c r="D77" s="61" t="str">
        <f>IF(C77&lt;&gt;"",VLOOKUP(C77,Sheet1!$A$1:$B$14,2,FALSE),"")</f>
        <v/>
      </c>
      <c r="E77" s="61"/>
      <c r="F77" s="62">
        <f>IF(C77&lt;&gt;"",VLOOKUP(C77,'Table of Fees'!$A$7:$B$20,2,FALSE),0)</f>
        <v>0</v>
      </c>
      <c r="G77" s="63"/>
      <c r="H77" s="63">
        <f t="shared" si="0"/>
        <v>0</v>
      </c>
      <c r="I77" s="63">
        <f t="shared" si="1"/>
        <v>0</v>
      </c>
    </row>
    <row r="78" spans="1:9" x14ac:dyDescent="0.2">
      <c r="A78" s="87"/>
      <c r="B78" s="86"/>
      <c r="C78" s="61"/>
      <c r="D78" s="61" t="str">
        <f>IF(C78&lt;&gt;"",VLOOKUP(C78,Sheet1!$A$1:$B$14,2,FALSE),"")</f>
        <v/>
      </c>
      <c r="E78" s="61"/>
      <c r="F78" s="62">
        <f>IF(C78&lt;&gt;"",VLOOKUP(C78,'Table of Fees'!$A$7:$B$20,2,FALSE),0)</f>
        <v>0</v>
      </c>
      <c r="G78" s="63"/>
      <c r="H78" s="63">
        <f t="shared" si="0"/>
        <v>0</v>
      </c>
      <c r="I78" s="63">
        <f t="shared" si="1"/>
        <v>0</v>
      </c>
    </row>
    <row r="79" spans="1:9" x14ac:dyDescent="0.2">
      <c r="A79" s="87"/>
      <c r="B79" s="86"/>
      <c r="C79" s="61"/>
      <c r="D79" s="61" t="str">
        <f>IF(C79&lt;&gt;"",VLOOKUP(C79,Sheet1!$A$1:$B$14,2,FALSE),"")</f>
        <v/>
      </c>
      <c r="E79" s="61"/>
      <c r="F79" s="62">
        <f>IF(C79&lt;&gt;"",VLOOKUP(C79,'Table of Fees'!$A$7:$B$20,2,FALSE),0)</f>
        <v>0</v>
      </c>
      <c r="G79" s="63"/>
      <c r="H79" s="63">
        <f t="shared" si="0"/>
        <v>0</v>
      </c>
      <c r="I79" s="63">
        <f t="shared" si="1"/>
        <v>0</v>
      </c>
    </row>
    <row r="80" spans="1:9" ht="18" x14ac:dyDescent="0.25">
      <c r="A80" s="77"/>
      <c r="B80" s="88"/>
      <c r="C80" s="79"/>
      <c r="D80" s="79"/>
      <c r="E80" s="79"/>
      <c r="F80" s="62" t="s">
        <v>36</v>
      </c>
      <c r="G80" s="89"/>
      <c r="H80" s="90"/>
      <c r="I80" s="64">
        <f>SUMIF(I32:I79,"&lt;&gt;#N/A")</f>
        <v>266.55</v>
      </c>
    </row>
    <row r="81" spans="1:9" ht="18" x14ac:dyDescent="0.25">
      <c r="A81" s="142" t="s">
        <v>80</v>
      </c>
      <c r="B81" s="143"/>
      <c r="C81" s="143"/>
      <c r="D81" s="143"/>
      <c r="E81" s="144"/>
      <c r="F81" s="62" t="s">
        <v>31</v>
      </c>
      <c r="G81" s="91"/>
      <c r="H81" s="92"/>
      <c r="I81" s="93"/>
    </row>
    <row r="82" spans="1:9" ht="18" x14ac:dyDescent="0.25">
      <c r="A82" s="145" t="s">
        <v>81</v>
      </c>
      <c r="B82" s="146"/>
      <c r="C82" s="146"/>
      <c r="D82" s="146"/>
      <c r="E82" s="147"/>
      <c r="F82" s="62" t="s">
        <v>30</v>
      </c>
      <c r="G82" s="65">
        <f>SUM(G32:G79)</f>
        <v>1.5</v>
      </c>
      <c r="H82" s="65">
        <f>SUM(H32:H79)</f>
        <v>5.85</v>
      </c>
      <c r="I82" s="92"/>
    </row>
    <row r="83" spans="1:9" ht="18" x14ac:dyDescent="0.25">
      <c r="A83" s="77"/>
      <c r="B83" s="88"/>
      <c r="C83" s="79"/>
      <c r="D83" s="79"/>
      <c r="E83" s="79"/>
      <c r="F83" s="62" t="s">
        <v>31</v>
      </c>
      <c r="G83" s="65"/>
      <c r="H83" s="65"/>
      <c r="I83" s="92"/>
    </row>
    <row r="84" spans="1:9" ht="18" x14ac:dyDescent="0.25">
      <c r="A84" s="77"/>
      <c r="B84" s="88"/>
      <c r="C84" s="79"/>
      <c r="D84" s="79"/>
      <c r="E84" s="79"/>
      <c r="F84" s="62" t="s">
        <v>57</v>
      </c>
      <c r="G84" s="65">
        <f>SUM(G82:G83)</f>
        <v>1.5</v>
      </c>
      <c r="H84" s="65">
        <f>SUM(H82:H83)</f>
        <v>5.85</v>
      </c>
      <c r="I84" s="92"/>
    </row>
    <row r="85" spans="1:9" ht="18" x14ac:dyDescent="0.25">
      <c r="A85" s="87"/>
      <c r="B85" s="86"/>
      <c r="C85" s="135" t="s">
        <v>35</v>
      </c>
      <c r="D85" s="136"/>
      <c r="E85" s="137"/>
      <c r="F85" s="94">
        <f>IFERROR(VLOOKUP(C85,'Table of Fees'!$A$7:$B$20,2,FALSE),"")</f>
        <v>0</v>
      </c>
      <c r="G85" s="141">
        <v>328</v>
      </c>
      <c r="H85" s="141"/>
      <c r="I85" s="92"/>
    </row>
    <row r="86" spans="1:9" ht="18" x14ac:dyDescent="0.25">
      <c r="A86" s="87"/>
      <c r="B86" s="86"/>
      <c r="C86" s="135"/>
      <c r="D86" s="136"/>
      <c r="E86" s="137"/>
      <c r="F86" s="95"/>
      <c r="G86" s="141"/>
      <c r="H86" s="141"/>
      <c r="I86" s="92"/>
    </row>
    <row r="87" spans="1:9" ht="18" x14ac:dyDescent="0.25">
      <c r="A87" s="77"/>
      <c r="B87" s="88"/>
      <c r="C87" s="79"/>
      <c r="D87" s="79"/>
      <c r="E87" s="96"/>
      <c r="F87" s="62" t="s">
        <v>50</v>
      </c>
      <c r="G87" s="140">
        <f>SUM(G85:G86)</f>
        <v>328</v>
      </c>
      <c r="H87" s="140"/>
      <c r="I87" s="92"/>
    </row>
    <row r="88" spans="1:9" ht="18" x14ac:dyDescent="0.25">
      <c r="A88" s="77"/>
      <c r="B88" s="88"/>
      <c r="C88" s="79"/>
      <c r="D88" s="79"/>
      <c r="E88" s="97"/>
      <c r="F88" s="62" t="s">
        <v>57</v>
      </c>
      <c r="G88" s="140">
        <f>subtotal+H84+independentreports</f>
        <v>335.35</v>
      </c>
      <c r="H88" s="140"/>
      <c r="I88" s="66">
        <f>SUM(I80:I81)</f>
        <v>266.55</v>
      </c>
    </row>
    <row r="89" spans="1:9" ht="20.25" x14ac:dyDescent="0.4">
      <c r="A89" s="77"/>
      <c r="B89" s="88"/>
      <c r="C89" s="79"/>
      <c r="D89" s="79"/>
      <c r="E89" s="79"/>
      <c r="F89" s="61" t="s">
        <v>6</v>
      </c>
      <c r="G89" s="138">
        <f>G88+I88</f>
        <v>601.9</v>
      </c>
      <c r="H89" s="139"/>
      <c r="I89" s="139"/>
    </row>
    <row r="90" spans="1:9" x14ac:dyDescent="0.2">
      <c r="B90" s="12"/>
    </row>
    <row r="91" spans="1:9" x14ac:dyDescent="0.2">
      <c r="B91" s="12"/>
    </row>
    <row r="92" spans="1:9" x14ac:dyDescent="0.2">
      <c r="B92" s="12"/>
    </row>
    <row r="93" spans="1:9" x14ac:dyDescent="0.2">
      <c r="B93" s="12"/>
    </row>
    <row r="94" spans="1:9" x14ac:dyDescent="0.2">
      <c r="B94" s="12"/>
    </row>
    <row r="95" spans="1:9" x14ac:dyDescent="0.2">
      <c r="B95" s="12"/>
    </row>
    <row r="96" spans="1:9" x14ac:dyDescent="0.2">
      <c r="B96" s="12"/>
    </row>
    <row r="97" spans="2:3" x14ac:dyDescent="0.2">
      <c r="B97" s="12"/>
    </row>
    <row r="98" spans="2:3" x14ac:dyDescent="0.2">
      <c r="B98" s="12"/>
    </row>
    <row r="106" spans="2:3" ht="30" hidden="1" x14ac:dyDescent="0.2">
      <c r="C106" s="34" t="s">
        <v>7</v>
      </c>
    </row>
    <row r="107" spans="2:3" hidden="1" x14ac:dyDescent="0.2">
      <c r="C107" s="34" t="s">
        <v>8</v>
      </c>
    </row>
    <row r="108" spans="2:3" hidden="1" x14ac:dyDescent="0.2">
      <c r="C108" s="34" t="s">
        <v>9</v>
      </c>
    </row>
    <row r="109" spans="2:3" hidden="1" x14ac:dyDescent="0.2">
      <c r="C109" s="34" t="s">
        <v>10</v>
      </c>
    </row>
    <row r="110" spans="2:3" hidden="1" x14ac:dyDescent="0.2">
      <c r="C110" s="34" t="s">
        <v>11</v>
      </c>
    </row>
    <row r="111" spans="2:3" hidden="1" x14ac:dyDescent="0.2">
      <c r="C111" s="34" t="s">
        <v>12</v>
      </c>
    </row>
    <row r="112" spans="2:3" hidden="1" x14ac:dyDescent="0.2">
      <c r="C112" s="34" t="s">
        <v>24</v>
      </c>
    </row>
    <row r="113" spans="3:3" hidden="1" x14ac:dyDescent="0.2">
      <c r="C113" s="34" t="s">
        <v>13</v>
      </c>
    </row>
    <row r="114" spans="3:3" hidden="1" x14ac:dyDescent="0.2">
      <c r="C114" s="34" t="s">
        <v>14</v>
      </c>
    </row>
    <row r="115" spans="3:3" hidden="1" x14ac:dyDescent="0.2">
      <c r="C115" s="34" t="s">
        <v>15</v>
      </c>
    </row>
    <row r="116" spans="3:3" hidden="1" x14ac:dyDescent="0.2">
      <c r="C116" s="34" t="s">
        <v>16</v>
      </c>
    </row>
    <row r="117" spans="3:3" hidden="1" x14ac:dyDescent="0.2">
      <c r="C117" s="34" t="s">
        <v>52</v>
      </c>
    </row>
    <row r="118" spans="3:3" hidden="1" x14ac:dyDescent="0.2">
      <c r="C118" s="34" t="s">
        <v>34</v>
      </c>
    </row>
    <row r="119" spans="3:3" hidden="1" x14ac:dyDescent="0.2">
      <c r="C119" s="34" t="s">
        <v>35</v>
      </c>
    </row>
  </sheetData>
  <sheetProtection algorithmName="SHA-512" hashValue="1q+CJ9p85a4/QI0rMpjWQeOMtHkQmJWUmerkQu3SdebBuLBJoq0G7gma80AFlzavKsb/iZ/TzDGv+42f2Uga1w==" saltValue="w6wVP5NfdIQxSdec2f6V1A==" spinCount="100000" sheet="1" objects="1" scenarios="1"/>
  <mergeCells count="28">
    <mergeCell ref="C86:E86"/>
    <mergeCell ref="B10:I10"/>
    <mergeCell ref="G89:I89"/>
    <mergeCell ref="G87:H87"/>
    <mergeCell ref="G88:H88"/>
    <mergeCell ref="C29:D29"/>
    <mergeCell ref="G85:H85"/>
    <mergeCell ref="G86:H86"/>
    <mergeCell ref="A81:E81"/>
    <mergeCell ref="A82:E82"/>
    <mergeCell ref="B28:I28"/>
    <mergeCell ref="B11:I11"/>
    <mergeCell ref="B12:I12"/>
    <mergeCell ref="B13:I13"/>
    <mergeCell ref="C85:E85"/>
    <mergeCell ref="B14:I14"/>
    <mergeCell ref="A1:I1"/>
    <mergeCell ref="A3:I3"/>
    <mergeCell ref="A4:I4"/>
    <mergeCell ref="A6:I6"/>
    <mergeCell ref="A8:I8"/>
    <mergeCell ref="B15:I15"/>
    <mergeCell ref="B20:I20"/>
    <mergeCell ref="B22:I22"/>
    <mergeCell ref="B26:I26"/>
    <mergeCell ref="B16:I16"/>
    <mergeCell ref="B24:I24"/>
    <mergeCell ref="B18:I18"/>
  </mergeCells>
  <phoneticPr fontId="2" type="noConversion"/>
  <conditionalFormatting sqref="G46:G79">
    <cfRule type="cellIs" dxfId="1" priority="1" stopIfTrue="1" operator="equal">
      <formula>0</formula>
    </cfRule>
  </conditionalFormatting>
  <dataValidations count="2">
    <dataValidation type="list" allowBlank="1" showInputMessage="1" showErrorMessage="1" sqref="C87" xr:uid="{00000000-0002-0000-0100-000000000000}">
      <formula1>Type_fee</formula1>
    </dataValidation>
    <dataValidation type="list" allowBlank="1" showInputMessage="1" showErrorMessage="1" sqref="C34:C79" xr:uid="{00000000-0002-0000-0100-000001000000}">
      <formula1>$C$106:$C$119</formula1>
    </dataValidation>
  </dataValidations>
  <pageMargins left="0.75" right="0.75" top="1" bottom="1" header="0.5" footer="0.5"/>
  <pageSetup paperSize="9" scale="41" fitToHeight="0" orientation="portrait" r:id="rId1"/>
  <headerFooter alignWithMargins="0">
    <oddFooter>Page &amp;P of &amp;N</oddFooter>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L121"/>
  <sheetViews>
    <sheetView showGridLines="0" topLeftCell="A11" zoomScale="70" zoomScaleNormal="70" workbookViewId="0">
      <selection activeCell="N36" sqref="N36"/>
    </sheetView>
  </sheetViews>
  <sheetFormatPr defaultColWidth="9.140625" defaultRowHeight="15" x14ac:dyDescent="0.2"/>
  <cols>
    <col min="1" max="1" width="15.42578125" style="9" customWidth="1"/>
    <col min="2" max="2" width="71.5703125" style="8" customWidth="1"/>
    <col min="3" max="3" width="43" style="9" customWidth="1"/>
    <col min="4" max="4" width="37" style="9" customWidth="1"/>
    <col min="5" max="5" width="19.140625" style="9" customWidth="1"/>
    <col min="6" max="6" width="18.42578125" style="9" hidden="1" customWidth="1"/>
    <col min="7" max="7" width="16.42578125" style="9" customWidth="1"/>
    <col min="8" max="8" width="19.5703125" style="9" bestFit="1" customWidth="1"/>
    <col min="9" max="9" width="19.5703125" style="11" bestFit="1" customWidth="1"/>
    <col min="10" max="10" width="21.42578125" style="11" bestFit="1" customWidth="1"/>
    <col min="11" max="16384" width="9.140625" style="9"/>
  </cols>
  <sheetData>
    <row r="1" spans="1:12" ht="20.25" x14ac:dyDescent="0.3">
      <c r="B1" s="180" t="s">
        <v>65</v>
      </c>
      <c r="C1" s="180"/>
      <c r="D1" s="180"/>
      <c r="E1" s="180"/>
      <c r="F1" s="180"/>
      <c r="G1" s="180"/>
      <c r="H1" s="180"/>
      <c r="I1" s="180"/>
      <c r="J1" s="180"/>
      <c r="K1" s="8"/>
      <c r="L1" s="8"/>
    </row>
    <row r="2" spans="1:12" x14ac:dyDescent="0.2">
      <c r="B2" s="70"/>
      <c r="C2" s="70"/>
      <c r="D2" s="70"/>
      <c r="E2" s="70"/>
      <c r="F2" s="70"/>
      <c r="G2" s="70"/>
      <c r="H2" s="70"/>
      <c r="I2" s="72"/>
      <c r="J2" s="72"/>
      <c r="K2" s="8"/>
      <c r="L2" s="8"/>
    </row>
    <row r="3" spans="1:12" ht="18" x14ac:dyDescent="0.2">
      <c r="B3" s="181" t="s">
        <v>68</v>
      </c>
      <c r="C3" s="181"/>
      <c r="D3" s="181"/>
      <c r="E3" s="181"/>
      <c r="F3" s="181"/>
      <c r="G3" s="181"/>
      <c r="H3" s="181"/>
      <c r="I3" s="181"/>
      <c r="J3" s="181"/>
    </row>
    <row r="4" spans="1:12" ht="15.75" x14ac:dyDescent="0.25">
      <c r="B4" s="181" t="s">
        <v>90</v>
      </c>
      <c r="C4" s="181"/>
      <c r="D4" s="181"/>
      <c r="E4" s="181"/>
      <c r="F4" s="181"/>
      <c r="G4" s="181"/>
      <c r="H4" s="181"/>
      <c r="I4" s="181"/>
      <c r="J4" s="181"/>
    </row>
    <row r="5" spans="1:12" x14ac:dyDescent="0.2">
      <c r="B5" s="70"/>
      <c r="C5" s="14"/>
      <c r="D5" s="14"/>
      <c r="E5" s="14"/>
      <c r="F5" s="14"/>
      <c r="G5" s="14"/>
      <c r="H5" s="14"/>
      <c r="I5" s="73"/>
      <c r="J5" s="73"/>
    </row>
    <row r="6" spans="1:12" ht="20.25" x14ac:dyDescent="0.3">
      <c r="B6" s="182" t="s">
        <v>83</v>
      </c>
      <c r="C6" s="182"/>
      <c r="D6" s="182"/>
      <c r="E6" s="182"/>
      <c r="F6" s="182"/>
      <c r="G6" s="182"/>
      <c r="H6" s="182"/>
      <c r="I6" s="182"/>
      <c r="J6" s="182"/>
      <c r="K6" s="23"/>
      <c r="L6" s="23"/>
    </row>
    <row r="7" spans="1:12" ht="15.75" x14ac:dyDescent="0.25">
      <c r="B7" s="74"/>
      <c r="C7" s="74"/>
      <c r="D7" s="74"/>
      <c r="E7" s="74"/>
      <c r="F7" s="74"/>
      <c r="G7" s="74"/>
      <c r="H7" s="74"/>
      <c r="I7" s="74"/>
      <c r="J7" s="74"/>
      <c r="K7" s="23"/>
      <c r="L7" s="23"/>
    </row>
    <row r="8" spans="1:12" ht="15.75" x14ac:dyDescent="0.25">
      <c r="B8" s="183" t="s">
        <v>73</v>
      </c>
      <c r="C8" s="181"/>
      <c r="D8" s="181"/>
      <c r="E8" s="181"/>
      <c r="F8" s="181"/>
      <c r="G8" s="181"/>
      <c r="H8" s="181"/>
      <c r="I8" s="181"/>
      <c r="J8" s="181"/>
      <c r="K8" s="23"/>
      <c r="L8" s="23"/>
    </row>
    <row r="9" spans="1:12" ht="15.75" thickBot="1" x14ac:dyDescent="0.25">
      <c r="B9" s="70"/>
      <c r="C9" s="14"/>
      <c r="D9" s="14"/>
      <c r="E9" s="14"/>
      <c r="F9" s="14"/>
      <c r="G9" s="14"/>
      <c r="H9" s="14"/>
      <c r="I9" s="73"/>
      <c r="J9" s="73"/>
    </row>
    <row r="10" spans="1:12" s="26" customFormat="1" ht="20.25" customHeight="1" x14ac:dyDescent="0.3">
      <c r="A10" s="159" t="s">
        <v>0</v>
      </c>
      <c r="B10" s="160"/>
      <c r="C10" s="167"/>
      <c r="D10" s="168"/>
      <c r="E10" s="168"/>
      <c r="F10" s="168"/>
      <c r="G10" s="168"/>
      <c r="H10" s="168"/>
      <c r="I10" s="168"/>
      <c r="J10" s="169"/>
    </row>
    <row r="11" spans="1:12" s="26" customFormat="1" ht="16.5" customHeight="1" thickBot="1" x14ac:dyDescent="0.35">
      <c r="A11" s="159"/>
      <c r="B11" s="160"/>
      <c r="C11" s="170"/>
      <c r="D11" s="171"/>
      <c r="E11" s="171"/>
      <c r="F11" s="171"/>
      <c r="G11" s="171"/>
      <c r="H11" s="171"/>
      <c r="I11" s="171"/>
      <c r="J11" s="172"/>
    </row>
    <row r="12" spans="1:12" s="26" customFormat="1" ht="20.25" customHeight="1" x14ac:dyDescent="0.3">
      <c r="A12" s="159" t="s">
        <v>1</v>
      </c>
      <c r="B12" s="160"/>
      <c r="C12" s="167"/>
      <c r="D12" s="168"/>
      <c r="E12" s="168"/>
      <c r="F12" s="168"/>
      <c r="G12" s="168"/>
      <c r="H12" s="168"/>
      <c r="I12" s="168"/>
      <c r="J12" s="169"/>
    </row>
    <row r="13" spans="1:12" s="26" customFormat="1" ht="16.5" customHeight="1" thickBot="1" x14ac:dyDescent="0.35">
      <c r="A13" s="159"/>
      <c r="B13" s="160"/>
      <c r="C13" s="170"/>
      <c r="D13" s="171"/>
      <c r="E13" s="171"/>
      <c r="F13" s="171"/>
      <c r="G13" s="171"/>
      <c r="H13" s="171"/>
      <c r="I13" s="171"/>
      <c r="J13" s="172"/>
    </row>
    <row r="14" spans="1:12" s="26" customFormat="1" ht="20.25" x14ac:dyDescent="0.3">
      <c r="A14" s="175" t="s">
        <v>46</v>
      </c>
      <c r="B14" s="176"/>
      <c r="C14" s="152"/>
      <c r="D14" s="153"/>
      <c r="E14" s="153"/>
      <c r="F14" s="153"/>
      <c r="G14" s="153"/>
      <c r="H14" s="153"/>
      <c r="I14" s="153"/>
      <c r="J14" s="154"/>
    </row>
    <row r="15" spans="1:12" s="26" customFormat="1" ht="20.25" x14ac:dyDescent="0.3">
      <c r="A15" s="71"/>
      <c r="B15" s="69"/>
      <c r="C15" s="177"/>
      <c r="D15" s="178"/>
      <c r="E15" s="178"/>
      <c r="F15" s="178"/>
      <c r="G15" s="178"/>
      <c r="H15" s="178"/>
      <c r="I15" s="178"/>
      <c r="J15" s="179"/>
    </row>
    <row r="16" spans="1:12" s="26" customFormat="1" ht="20.25" x14ac:dyDescent="0.3">
      <c r="A16" s="71"/>
      <c r="B16" s="69"/>
      <c r="C16" s="177"/>
      <c r="D16" s="178"/>
      <c r="E16" s="178"/>
      <c r="F16" s="178"/>
      <c r="G16" s="178"/>
      <c r="H16" s="178"/>
      <c r="I16" s="178"/>
      <c r="J16" s="179"/>
    </row>
    <row r="17" spans="1:10" s="26" customFormat="1" ht="20.25" x14ac:dyDescent="0.3">
      <c r="A17" s="71"/>
      <c r="B17" s="69"/>
      <c r="C17" s="177"/>
      <c r="D17" s="178"/>
      <c r="E17" s="178"/>
      <c r="F17" s="178"/>
      <c r="G17" s="178"/>
      <c r="H17" s="178"/>
      <c r="I17" s="178"/>
      <c r="J17" s="179"/>
    </row>
    <row r="18" spans="1:10" s="26" customFormat="1" ht="21" thickBot="1" x14ac:dyDescent="0.35">
      <c r="A18" s="71"/>
      <c r="B18" s="69"/>
      <c r="C18" s="155"/>
      <c r="D18" s="156"/>
      <c r="E18" s="156"/>
      <c r="F18" s="156"/>
      <c r="G18" s="156"/>
      <c r="H18" s="156"/>
      <c r="I18" s="156"/>
      <c r="J18" s="157"/>
    </row>
    <row r="19" spans="1:10" s="26" customFormat="1" ht="21" thickBot="1" x14ac:dyDescent="0.35">
      <c r="A19" s="71"/>
      <c r="B19" s="69"/>
      <c r="C19" s="28"/>
      <c r="D19" s="28"/>
      <c r="E19" s="28"/>
      <c r="F19" s="28"/>
      <c r="G19" s="28"/>
      <c r="H19" s="28"/>
      <c r="I19" s="28"/>
      <c r="J19" s="28"/>
    </row>
    <row r="20" spans="1:10" s="26" customFormat="1" ht="40.5" customHeight="1" thickBot="1" x14ac:dyDescent="0.35">
      <c r="A20" s="175" t="s">
        <v>84</v>
      </c>
      <c r="B20" s="175"/>
      <c r="C20" s="164"/>
      <c r="D20" s="165"/>
      <c r="E20" s="165"/>
      <c r="F20" s="165"/>
      <c r="G20" s="165"/>
      <c r="H20" s="165"/>
      <c r="I20" s="165"/>
      <c r="J20" s="166"/>
    </row>
    <row r="21" spans="1:10" s="26" customFormat="1" ht="21" thickBot="1" x14ac:dyDescent="0.35">
      <c r="A21" s="71"/>
      <c r="B21" s="69"/>
      <c r="C21" s="28"/>
      <c r="D21" s="28"/>
      <c r="E21" s="28"/>
      <c r="F21" s="28"/>
      <c r="G21" s="28"/>
      <c r="H21" s="28"/>
      <c r="I21" s="28"/>
      <c r="J21" s="28"/>
    </row>
    <row r="22" spans="1:10" s="26" customFormat="1" ht="40.5" customHeight="1" thickBot="1" x14ac:dyDescent="0.35">
      <c r="A22" s="159" t="s">
        <v>47</v>
      </c>
      <c r="B22" s="173"/>
      <c r="C22" s="164"/>
      <c r="D22" s="165"/>
      <c r="E22" s="165"/>
      <c r="F22" s="165"/>
      <c r="G22" s="165"/>
      <c r="H22" s="165"/>
      <c r="I22" s="165"/>
      <c r="J22" s="166"/>
    </row>
    <row r="23" spans="1:10" s="26" customFormat="1" ht="21" thickBot="1" x14ac:dyDescent="0.35">
      <c r="A23" s="71"/>
      <c r="B23" s="69"/>
      <c r="C23" s="28"/>
      <c r="D23" s="28"/>
      <c r="E23" s="28"/>
      <c r="F23" s="28"/>
      <c r="G23" s="28"/>
      <c r="H23" s="28"/>
      <c r="I23" s="75"/>
      <c r="J23" s="75"/>
    </row>
    <row r="24" spans="1:10" s="26" customFormat="1" ht="45" customHeight="1" thickBot="1" x14ac:dyDescent="0.35">
      <c r="A24" s="159" t="s">
        <v>82</v>
      </c>
      <c r="B24" s="174"/>
      <c r="C24" s="164"/>
      <c r="D24" s="165"/>
      <c r="E24" s="165"/>
      <c r="F24" s="165"/>
      <c r="G24" s="165"/>
      <c r="H24" s="165"/>
      <c r="I24" s="165"/>
      <c r="J24" s="166"/>
    </row>
    <row r="25" spans="1:10" s="26" customFormat="1" ht="21" thickBot="1" x14ac:dyDescent="0.35">
      <c r="A25" s="71"/>
      <c r="B25" s="69"/>
      <c r="C25" s="28"/>
      <c r="D25" s="28"/>
      <c r="E25" s="28"/>
      <c r="F25" s="28"/>
      <c r="G25" s="28"/>
      <c r="H25" s="28"/>
      <c r="I25" s="29"/>
      <c r="J25" s="29"/>
    </row>
    <row r="26" spans="1:10" s="26" customFormat="1" ht="15.75" customHeight="1" x14ac:dyDescent="0.3">
      <c r="A26" s="159" t="s">
        <v>86</v>
      </c>
      <c r="B26" s="160"/>
      <c r="C26" s="152"/>
      <c r="D26" s="153"/>
      <c r="E26" s="153"/>
      <c r="F26" s="153"/>
      <c r="G26" s="153"/>
      <c r="H26" s="153"/>
      <c r="I26" s="153"/>
      <c r="J26" s="154"/>
    </row>
    <row r="27" spans="1:10" s="26" customFormat="1" ht="16.5" customHeight="1" thickBot="1" x14ac:dyDescent="0.35">
      <c r="A27" s="159"/>
      <c r="B27" s="160"/>
      <c r="C27" s="155"/>
      <c r="D27" s="156"/>
      <c r="E27" s="156"/>
      <c r="F27" s="156"/>
      <c r="G27" s="156"/>
      <c r="H27" s="156"/>
      <c r="I27" s="156"/>
      <c r="J27" s="157"/>
    </row>
    <row r="28" spans="1:10" s="26" customFormat="1" ht="21" thickBot="1" x14ac:dyDescent="0.35">
      <c r="A28" s="71"/>
      <c r="B28" s="69"/>
      <c r="C28" s="30"/>
      <c r="D28" s="30"/>
      <c r="E28" s="30"/>
      <c r="F28" s="30"/>
      <c r="G28" s="30"/>
      <c r="H28" s="30"/>
      <c r="I28" s="30"/>
      <c r="J28" s="30"/>
    </row>
    <row r="29" spans="1:10" s="26" customFormat="1" ht="15.75" customHeight="1" x14ac:dyDescent="0.3">
      <c r="A29" s="159" t="s">
        <v>72</v>
      </c>
      <c r="B29" s="160"/>
      <c r="C29" s="152"/>
      <c r="D29" s="153"/>
      <c r="E29" s="153"/>
      <c r="F29" s="153"/>
      <c r="G29" s="153"/>
      <c r="H29" s="153"/>
      <c r="I29" s="153"/>
      <c r="J29" s="154"/>
    </row>
    <row r="30" spans="1:10" s="26" customFormat="1" ht="16.5" customHeight="1" thickBot="1" x14ac:dyDescent="0.35">
      <c r="A30" s="159"/>
      <c r="B30" s="160"/>
      <c r="C30" s="155"/>
      <c r="D30" s="156"/>
      <c r="E30" s="156"/>
      <c r="F30" s="156"/>
      <c r="G30" s="156"/>
      <c r="H30" s="156"/>
      <c r="I30" s="156"/>
      <c r="J30" s="157"/>
    </row>
    <row r="31" spans="1:10" s="26" customFormat="1" ht="21" thickBot="1" x14ac:dyDescent="0.35">
      <c r="A31" s="71"/>
      <c r="B31" s="69"/>
      <c r="C31" s="28"/>
      <c r="D31" s="28"/>
      <c r="E31" s="28"/>
      <c r="F31" s="28"/>
      <c r="G31" s="28"/>
      <c r="H31" s="28"/>
      <c r="I31" s="29"/>
      <c r="J31" s="29"/>
    </row>
    <row r="32" spans="1:10" s="26" customFormat="1" ht="15.75" customHeight="1" x14ac:dyDescent="0.3">
      <c r="A32" s="159" t="s">
        <v>66</v>
      </c>
      <c r="B32" s="160"/>
      <c r="C32" s="158"/>
      <c r="D32" s="153"/>
      <c r="E32" s="153"/>
      <c r="F32" s="153"/>
      <c r="G32" s="153"/>
      <c r="H32" s="153"/>
      <c r="I32" s="153"/>
      <c r="J32" s="154"/>
    </row>
    <row r="33" spans="1:10" s="26" customFormat="1" ht="21" thickBot="1" x14ac:dyDescent="0.35">
      <c r="A33" s="159"/>
      <c r="B33" s="160"/>
      <c r="C33" s="155"/>
      <c r="D33" s="156"/>
      <c r="E33" s="156"/>
      <c r="F33" s="156"/>
      <c r="G33" s="156"/>
      <c r="H33" s="156"/>
      <c r="I33" s="156"/>
      <c r="J33" s="157"/>
    </row>
    <row r="34" spans="1:10" ht="15.75" x14ac:dyDescent="0.25">
      <c r="B34" s="24"/>
      <c r="C34" s="60"/>
      <c r="D34" s="199"/>
      <c r="E34" s="199"/>
    </row>
    <row r="36" spans="1:10" s="27" customFormat="1" ht="36" x14ac:dyDescent="0.25">
      <c r="A36" s="31" t="s">
        <v>3</v>
      </c>
      <c r="B36" s="31" t="s">
        <v>4</v>
      </c>
      <c r="C36" s="32" t="s">
        <v>5</v>
      </c>
      <c r="D36" s="32" t="s">
        <v>74</v>
      </c>
      <c r="E36" s="32" t="s">
        <v>55</v>
      </c>
      <c r="G36" s="32" t="s">
        <v>56</v>
      </c>
      <c r="H36" s="31" t="s">
        <v>70</v>
      </c>
      <c r="I36" s="33" t="s">
        <v>11</v>
      </c>
      <c r="J36" s="33" t="s">
        <v>71</v>
      </c>
    </row>
    <row r="37" spans="1:10" s="27" customFormat="1" ht="18" x14ac:dyDescent="0.25">
      <c r="A37" s="35"/>
      <c r="B37" s="67"/>
      <c r="C37" s="36"/>
      <c r="D37" s="37" t="str">
        <f>IF(C37&lt;&gt;"",VLOOKUP(C37,Sheet1!$A$1:$B$14,2,FALSE),"")</f>
        <v/>
      </c>
      <c r="E37" s="38"/>
      <c r="F37" s="39"/>
      <c r="G37" s="40">
        <f>IF(C37&lt;&gt;"",VLOOKUP(C37,'Table of Fees'!$A$7:$B$20,2,FALSE),0)</f>
        <v>0</v>
      </c>
      <c r="H37" s="41"/>
      <c r="I37" s="42">
        <f>IF(G37=0.45,(G37*E37),(0))</f>
        <v>0</v>
      </c>
      <c r="J37" s="42">
        <f t="shared" ref="J37:J68" si="0">IF(OR(G37=0.08,G37&gt;2.91),(G37*E37),(0))</f>
        <v>0</v>
      </c>
    </row>
    <row r="38" spans="1:10" s="27" customFormat="1" ht="18" x14ac:dyDescent="0.25">
      <c r="A38" s="35"/>
      <c r="B38" s="67"/>
      <c r="C38" s="36"/>
      <c r="D38" s="37" t="str">
        <f>IF(C38&lt;&gt;"",VLOOKUP(C38,Sheet1!$A$1:$B$14,2,FALSE),"")</f>
        <v/>
      </c>
      <c r="E38" s="38"/>
      <c r="F38" s="39"/>
      <c r="G38" s="40">
        <f>IF(C38&lt;&gt;"",VLOOKUP(C38,'Table of Fees'!$A$7:$B$20,2,FALSE),0)</f>
        <v>0</v>
      </c>
      <c r="H38" s="41"/>
      <c r="I38" s="42">
        <f t="shared" ref="I38:I86" si="1">IF(G38=0.45,(G38*E38),(0))</f>
        <v>0</v>
      </c>
      <c r="J38" s="42">
        <f t="shared" si="0"/>
        <v>0</v>
      </c>
    </row>
    <row r="39" spans="1:10" s="27" customFormat="1" ht="18" x14ac:dyDescent="0.25">
      <c r="A39" s="35"/>
      <c r="B39" s="67"/>
      <c r="C39" s="36"/>
      <c r="D39" s="37" t="str">
        <f>IF(C39&lt;&gt;"",VLOOKUP(C39,Sheet1!$A$1:$B$14,2,FALSE),"")</f>
        <v/>
      </c>
      <c r="E39" s="38"/>
      <c r="F39" s="39"/>
      <c r="G39" s="40">
        <f>IF(C39&lt;&gt;"",VLOOKUP(C39,'Table of Fees'!$A$7:$B$20,2,FALSE),0)</f>
        <v>0</v>
      </c>
      <c r="H39" s="41"/>
      <c r="I39" s="42">
        <f t="shared" si="1"/>
        <v>0</v>
      </c>
      <c r="J39" s="42">
        <f t="shared" si="0"/>
        <v>0</v>
      </c>
    </row>
    <row r="40" spans="1:10" s="27" customFormat="1" ht="18" x14ac:dyDescent="0.25">
      <c r="A40" s="35"/>
      <c r="B40" s="67"/>
      <c r="C40" s="36"/>
      <c r="D40" s="37" t="str">
        <f>IF(C40&lt;&gt;"",VLOOKUP(C40,Sheet1!$A$1:$B$14,2,FALSE),"")</f>
        <v/>
      </c>
      <c r="E40" s="38"/>
      <c r="F40" s="39"/>
      <c r="G40" s="40">
        <f>IF(C40&lt;&gt;"",VLOOKUP(C40,'Table of Fees'!$A$7:$B$20,2,FALSE),0)</f>
        <v>0</v>
      </c>
      <c r="H40" s="41"/>
      <c r="I40" s="42">
        <f t="shared" si="1"/>
        <v>0</v>
      </c>
      <c r="J40" s="42">
        <f t="shared" si="0"/>
        <v>0</v>
      </c>
    </row>
    <row r="41" spans="1:10" s="27" customFormat="1" ht="18" x14ac:dyDescent="0.25">
      <c r="A41" s="35"/>
      <c r="B41" s="68"/>
      <c r="C41" s="36"/>
      <c r="D41" s="37" t="str">
        <f>IF(C41&lt;&gt;"",VLOOKUP(C41,Sheet1!$A$1:$B$14,2,FALSE),"")</f>
        <v/>
      </c>
      <c r="E41" s="38"/>
      <c r="F41" s="39"/>
      <c r="G41" s="40">
        <f>IF(C41&lt;&gt;"",VLOOKUP(C41,'Table of Fees'!$A$7:$B$20,2,FALSE),0)</f>
        <v>0</v>
      </c>
      <c r="H41" s="41"/>
      <c r="I41" s="42">
        <f t="shared" si="1"/>
        <v>0</v>
      </c>
      <c r="J41" s="42">
        <f t="shared" si="0"/>
        <v>0</v>
      </c>
    </row>
    <row r="42" spans="1:10" s="27" customFormat="1" ht="18" x14ac:dyDescent="0.25">
      <c r="A42" s="35"/>
      <c r="B42" s="68"/>
      <c r="C42" s="36"/>
      <c r="D42" s="37" t="str">
        <f>IF(C42&lt;&gt;"",VLOOKUP(C42,Sheet1!$A$1:$B$14,2,FALSE),"")</f>
        <v/>
      </c>
      <c r="E42" s="38"/>
      <c r="F42" s="39"/>
      <c r="G42" s="40">
        <f>IF(C42&lt;&gt;"",VLOOKUP(C42,'Table of Fees'!$A$7:$B$20,2,FALSE),0)</f>
        <v>0</v>
      </c>
      <c r="H42" s="41"/>
      <c r="I42" s="42">
        <f t="shared" si="1"/>
        <v>0</v>
      </c>
      <c r="J42" s="42">
        <f t="shared" si="0"/>
        <v>0</v>
      </c>
    </row>
    <row r="43" spans="1:10" s="27" customFormat="1" ht="18" x14ac:dyDescent="0.25">
      <c r="A43" s="35"/>
      <c r="B43" s="67"/>
      <c r="C43" s="36"/>
      <c r="D43" s="37" t="str">
        <f>IF(C43&lt;&gt;"",VLOOKUP(C43,Sheet1!$A$1:$B$14,2,FALSE),"")</f>
        <v/>
      </c>
      <c r="E43" s="38"/>
      <c r="F43" s="39"/>
      <c r="G43" s="40">
        <f>IF(C43&lt;&gt;"",VLOOKUP(C43,'Table of Fees'!$A$7:$B$20,2,FALSE),0)</f>
        <v>0</v>
      </c>
      <c r="H43" s="41"/>
      <c r="I43" s="42">
        <f t="shared" si="1"/>
        <v>0</v>
      </c>
      <c r="J43" s="42">
        <f t="shared" si="0"/>
        <v>0</v>
      </c>
    </row>
    <row r="44" spans="1:10" s="27" customFormat="1" ht="18" x14ac:dyDescent="0.25">
      <c r="A44" s="35"/>
      <c r="B44" s="67"/>
      <c r="C44" s="36"/>
      <c r="D44" s="37" t="str">
        <f>IF(C44&lt;&gt;"",VLOOKUP(C44,Sheet1!$A$1:$B$14,2,FALSE),"")</f>
        <v/>
      </c>
      <c r="E44" s="38"/>
      <c r="F44" s="39"/>
      <c r="G44" s="40">
        <f>IF(C44&lt;&gt;"",VLOOKUP(C44,'Table of Fees'!$A$7:$B$20,2,FALSE),0)</f>
        <v>0</v>
      </c>
      <c r="H44" s="41"/>
      <c r="I44" s="42">
        <f t="shared" si="1"/>
        <v>0</v>
      </c>
      <c r="J44" s="42">
        <f t="shared" si="0"/>
        <v>0</v>
      </c>
    </row>
    <row r="45" spans="1:10" s="27" customFormat="1" ht="18" x14ac:dyDescent="0.25">
      <c r="A45" s="35"/>
      <c r="B45" s="67"/>
      <c r="C45" s="36"/>
      <c r="D45" s="37" t="str">
        <f>IF(C45&lt;&gt;"",VLOOKUP(C45,Sheet1!$A$1:$B$14,2,FALSE),"")</f>
        <v/>
      </c>
      <c r="E45" s="38"/>
      <c r="F45" s="39"/>
      <c r="G45" s="40">
        <f>IF(C45&lt;&gt;"",VLOOKUP(C45,'Table of Fees'!$A$7:$B$20,2,FALSE),0)</f>
        <v>0</v>
      </c>
      <c r="H45" s="41"/>
      <c r="I45" s="42">
        <f t="shared" si="1"/>
        <v>0</v>
      </c>
      <c r="J45" s="42">
        <f t="shared" si="0"/>
        <v>0</v>
      </c>
    </row>
    <row r="46" spans="1:10" s="27" customFormat="1" ht="18" x14ac:dyDescent="0.25">
      <c r="A46" s="35"/>
      <c r="B46" s="68"/>
      <c r="C46" s="36"/>
      <c r="D46" s="37" t="str">
        <f>IF(C46&lt;&gt;"",VLOOKUP(C46,Sheet1!$A$1:$B$14,2,FALSE),"")</f>
        <v/>
      </c>
      <c r="E46" s="38"/>
      <c r="F46" s="39"/>
      <c r="G46" s="40">
        <f>IF(C46&lt;&gt;"",VLOOKUP(C46,'Table of Fees'!$A$7:$B$20,2,FALSE),0)</f>
        <v>0</v>
      </c>
      <c r="H46" s="41"/>
      <c r="I46" s="42">
        <f t="shared" si="1"/>
        <v>0</v>
      </c>
      <c r="J46" s="42">
        <f t="shared" si="0"/>
        <v>0</v>
      </c>
    </row>
    <row r="47" spans="1:10" s="27" customFormat="1" ht="18" x14ac:dyDescent="0.25">
      <c r="A47" s="35"/>
      <c r="B47" s="67"/>
      <c r="C47" s="36"/>
      <c r="D47" s="37" t="str">
        <f>IF(C47&lt;&gt;"",VLOOKUP(C47,Sheet1!$A$1:$B$14,2,FALSE),"")</f>
        <v/>
      </c>
      <c r="E47" s="38"/>
      <c r="F47" s="39"/>
      <c r="G47" s="40">
        <f>IF(C47&lt;&gt;"",VLOOKUP(C47,'Table of Fees'!$A$7:$B$20,2,FALSE),0)</f>
        <v>0</v>
      </c>
      <c r="H47" s="41"/>
      <c r="I47" s="42">
        <f t="shared" si="1"/>
        <v>0</v>
      </c>
      <c r="J47" s="42">
        <f t="shared" si="0"/>
        <v>0</v>
      </c>
    </row>
    <row r="48" spans="1:10" s="27" customFormat="1" ht="18" x14ac:dyDescent="0.25">
      <c r="A48" s="35"/>
      <c r="B48" s="67"/>
      <c r="C48" s="36"/>
      <c r="D48" s="37" t="str">
        <f>IF(C48&lt;&gt;"",VLOOKUP(C48,Sheet1!$A$1:$B$14,2,FALSE),"")</f>
        <v/>
      </c>
      <c r="E48" s="38"/>
      <c r="F48" s="39"/>
      <c r="G48" s="40">
        <f>IF(C48&lt;&gt;"",VLOOKUP(C48,'Table of Fees'!$A$7:$B$20,2,FALSE),0)</f>
        <v>0</v>
      </c>
      <c r="H48" s="41"/>
      <c r="I48" s="42">
        <f t="shared" si="1"/>
        <v>0</v>
      </c>
      <c r="J48" s="42">
        <f t="shared" si="0"/>
        <v>0</v>
      </c>
    </row>
    <row r="49" spans="1:10" s="27" customFormat="1" ht="18" x14ac:dyDescent="0.25">
      <c r="A49" s="35"/>
      <c r="B49" s="67"/>
      <c r="C49" s="36"/>
      <c r="D49" s="37" t="str">
        <f>IF(C49&lt;&gt;"",VLOOKUP(C49,Sheet1!$A$1:$B$14,2,FALSE),"")</f>
        <v/>
      </c>
      <c r="E49" s="38"/>
      <c r="F49" s="39"/>
      <c r="G49" s="40">
        <f>IF(C49&lt;&gt;"",VLOOKUP(C49,'Table of Fees'!$A$7:$B$20,2,FALSE),0)</f>
        <v>0</v>
      </c>
      <c r="H49" s="41"/>
      <c r="I49" s="42">
        <f t="shared" si="1"/>
        <v>0</v>
      </c>
      <c r="J49" s="42">
        <f t="shared" si="0"/>
        <v>0</v>
      </c>
    </row>
    <row r="50" spans="1:10" s="27" customFormat="1" ht="18" x14ac:dyDescent="0.25">
      <c r="A50" s="35"/>
      <c r="B50" s="68"/>
      <c r="C50" s="36"/>
      <c r="D50" s="37" t="str">
        <f>IF(C50&lt;&gt;"",VLOOKUP(C50,Sheet1!$A$1:$B$14,2,FALSE),"")</f>
        <v/>
      </c>
      <c r="E50" s="38"/>
      <c r="F50" s="39"/>
      <c r="G50" s="40">
        <f>IF(C50&lt;&gt;"",VLOOKUP(C50,'Table of Fees'!$A$7:$B$20,2,FALSE),0)</f>
        <v>0</v>
      </c>
      <c r="H50" s="41"/>
      <c r="I50" s="42">
        <f t="shared" si="1"/>
        <v>0</v>
      </c>
      <c r="J50" s="42">
        <f t="shared" si="0"/>
        <v>0</v>
      </c>
    </row>
    <row r="51" spans="1:10" s="27" customFormat="1" ht="18" x14ac:dyDescent="0.25">
      <c r="A51" s="35"/>
      <c r="B51" s="68"/>
      <c r="C51" s="36"/>
      <c r="D51" s="37" t="str">
        <f>IF(C51&lt;&gt;"",VLOOKUP(C51,Sheet1!$A$1:$B$14,2,FALSE),"")</f>
        <v/>
      </c>
      <c r="E51" s="38"/>
      <c r="F51" s="39"/>
      <c r="G51" s="40">
        <f>IF(C51&lt;&gt;"",VLOOKUP(C51,'Table of Fees'!$A$7:$B$20,2,FALSE),0)</f>
        <v>0</v>
      </c>
      <c r="H51" s="41"/>
      <c r="I51" s="42">
        <f t="shared" si="1"/>
        <v>0</v>
      </c>
      <c r="J51" s="42">
        <f t="shared" si="0"/>
        <v>0</v>
      </c>
    </row>
    <row r="52" spans="1:10" s="27" customFormat="1" ht="18" x14ac:dyDescent="0.25">
      <c r="A52" s="35"/>
      <c r="B52" s="67"/>
      <c r="C52" s="36"/>
      <c r="D52" s="37" t="str">
        <f>IF(C52&lt;&gt;"",VLOOKUP(C52,Sheet1!$A$1:$B$14,2,FALSE),"")</f>
        <v/>
      </c>
      <c r="E52" s="38"/>
      <c r="F52" s="39"/>
      <c r="G52" s="40">
        <f>IF(C52&lt;&gt;"",VLOOKUP(C52,'Table of Fees'!$A$7:$B$20,2,FALSE),0)</f>
        <v>0</v>
      </c>
      <c r="H52" s="41"/>
      <c r="I52" s="42">
        <f t="shared" si="1"/>
        <v>0</v>
      </c>
      <c r="J52" s="42">
        <f t="shared" si="0"/>
        <v>0</v>
      </c>
    </row>
    <row r="53" spans="1:10" s="27" customFormat="1" ht="18" x14ac:dyDescent="0.25">
      <c r="A53" s="35"/>
      <c r="B53" s="67"/>
      <c r="C53" s="36"/>
      <c r="D53" s="37" t="str">
        <f>IF(C53&lt;&gt;"",VLOOKUP(C53,Sheet1!$A$1:$B$14,2,FALSE),"")</f>
        <v/>
      </c>
      <c r="E53" s="38"/>
      <c r="F53" s="39"/>
      <c r="G53" s="40">
        <f>IF(C53&lt;&gt;"",VLOOKUP(C53,'Table of Fees'!$A$7:$B$20,2,FALSE),0)</f>
        <v>0</v>
      </c>
      <c r="H53" s="41"/>
      <c r="I53" s="42">
        <f t="shared" si="1"/>
        <v>0</v>
      </c>
      <c r="J53" s="42">
        <f t="shared" si="0"/>
        <v>0</v>
      </c>
    </row>
    <row r="54" spans="1:10" s="27" customFormat="1" ht="18" x14ac:dyDescent="0.25">
      <c r="A54" s="35"/>
      <c r="B54" s="68"/>
      <c r="C54" s="36"/>
      <c r="D54" s="37" t="str">
        <f>IF(C54&lt;&gt;"",VLOOKUP(C54,Sheet1!$A$1:$B$14,2,FALSE),"")</f>
        <v/>
      </c>
      <c r="E54" s="38"/>
      <c r="F54" s="39"/>
      <c r="G54" s="40">
        <f>IF(C54&lt;&gt;"",VLOOKUP(C54,'Table of Fees'!$A$7:$B$20,2,FALSE),0)</f>
        <v>0</v>
      </c>
      <c r="H54" s="41"/>
      <c r="I54" s="42">
        <f t="shared" si="1"/>
        <v>0</v>
      </c>
      <c r="J54" s="42">
        <f t="shared" si="0"/>
        <v>0</v>
      </c>
    </row>
    <row r="55" spans="1:10" s="27" customFormat="1" ht="18" x14ac:dyDescent="0.25">
      <c r="A55" s="35"/>
      <c r="B55" s="67"/>
      <c r="C55" s="36"/>
      <c r="D55" s="37" t="str">
        <f>IF(C55&lt;&gt;"",VLOOKUP(C55,Sheet1!$A$1:$B$14,2,FALSE),"")</f>
        <v/>
      </c>
      <c r="E55" s="38"/>
      <c r="F55" s="39"/>
      <c r="G55" s="40">
        <f>IF(C55&lt;&gt;"",VLOOKUP(C55,'Table of Fees'!$A$7:$B$20,2,FALSE),0)</f>
        <v>0</v>
      </c>
      <c r="H55" s="41"/>
      <c r="I55" s="42">
        <f t="shared" si="1"/>
        <v>0</v>
      </c>
      <c r="J55" s="42">
        <f t="shared" si="0"/>
        <v>0</v>
      </c>
    </row>
    <row r="56" spans="1:10" s="27" customFormat="1" ht="18" x14ac:dyDescent="0.25">
      <c r="A56" s="35"/>
      <c r="B56" s="67"/>
      <c r="C56" s="36"/>
      <c r="D56" s="37" t="str">
        <f>IF(C56&lt;&gt;"",VLOOKUP(C56,Sheet1!$A$1:$B$14,2,FALSE),"")</f>
        <v/>
      </c>
      <c r="E56" s="38"/>
      <c r="F56" s="39"/>
      <c r="G56" s="40">
        <f>IF(C56&lt;&gt;"",VLOOKUP(C56,'Table of Fees'!$A$7:$B$20,2,FALSE),0)</f>
        <v>0</v>
      </c>
      <c r="H56" s="41"/>
      <c r="I56" s="42">
        <f t="shared" si="1"/>
        <v>0</v>
      </c>
      <c r="J56" s="42">
        <f t="shared" si="0"/>
        <v>0</v>
      </c>
    </row>
    <row r="57" spans="1:10" s="27" customFormat="1" ht="18" x14ac:dyDescent="0.25">
      <c r="A57" s="35"/>
      <c r="B57" s="68"/>
      <c r="C57" s="36"/>
      <c r="D57" s="37" t="str">
        <f>IF(C57&lt;&gt;"",VLOOKUP(C57,Sheet1!$A$1:$B$14,2,FALSE),"")</f>
        <v/>
      </c>
      <c r="E57" s="38"/>
      <c r="F57" s="39"/>
      <c r="G57" s="40">
        <f>IF(C57&lt;&gt;"",VLOOKUP(C57,'Table of Fees'!$A$7:$B$20,2,FALSE),0)</f>
        <v>0</v>
      </c>
      <c r="H57" s="41"/>
      <c r="I57" s="42">
        <f t="shared" si="1"/>
        <v>0</v>
      </c>
      <c r="J57" s="42">
        <f t="shared" si="0"/>
        <v>0</v>
      </c>
    </row>
    <row r="58" spans="1:10" s="27" customFormat="1" ht="18" x14ac:dyDescent="0.25">
      <c r="A58" s="35"/>
      <c r="B58" s="67"/>
      <c r="C58" s="36"/>
      <c r="D58" s="37" t="str">
        <f>IF(C58&lt;&gt;"",VLOOKUP(C58,Sheet1!$A$1:$B$14,2,FALSE),"")</f>
        <v/>
      </c>
      <c r="E58" s="38"/>
      <c r="F58" s="39"/>
      <c r="G58" s="40">
        <f>IF(C58&lt;&gt;"",VLOOKUP(C58,'Table of Fees'!$A$7:$B$20,2,FALSE),0)</f>
        <v>0</v>
      </c>
      <c r="H58" s="41"/>
      <c r="I58" s="42">
        <f t="shared" si="1"/>
        <v>0</v>
      </c>
      <c r="J58" s="42">
        <f t="shared" si="0"/>
        <v>0</v>
      </c>
    </row>
    <row r="59" spans="1:10" s="27" customFormat="1" ht="18" x14ac:dyDescent="0.25">
      <c r="A59" s="35"/>
      <c r="B59" s="68"/>
      <c r="C59" s="36"/>
      <c r="D59" s="37" t="str">
        <f>IF(C59&lt;&gt;"",VLOOKUP(C59,Sheet1!$A$1:$B$14,2,FALSE),"")</f>
        <v/>
      </c>
      <c r="E59" s="38"/>
      <c r="F59" s="39"/>
      <c r="G59" s="40">
        <f>IF(C59&lt;&gt;"",VLOOKUP(C59,'Table of Fees'!$A$7:$B$20,2,FALSE),0)</f>
        <v>0</v>
      </c>
      <c r="H59" s="41"/>
      <c r="I59" s="42">
        <f t="shared" si="1"/>
        <v>0</v>
      </c>
      <c r="J59" s="42">
        <f t="shared" si="0"/>
        <v>0</v>
      </c>
    </row>
    <row r="60" spans="1:10" s="27" customFormat="1" ht="18" x14ac:dyDescent="0.25">
      <c r="A60" s="35"/>
      <c r="B60" s="68"/>
      <c r="C60" s="36"/>
      <c r="D60" s="37" t="str">
        <f>IF(C60&lt;&gt;"",VLOOKUP(C60,Sheet1!$A$1:$B$14,2,FALSE),"")</f>
        <v/>
      </c>
      <c r="E60" s="38"/>
      <c r="F60" s="39"/>
      <c r="G60" s="40">
        <f>IF(C60&lt;&gt;"",VLOOKUP(C60,'Table of Fees'!$A$7:$B$20,2,FALSE),0)</f>
        <v>0</v>
      </c>
      <c r="H60" s="41"/>
      <c r="I60" s="42">
        <f t="shared" si="1"/>
        <v>0</v>
      </c>
      <c r="J60" s="42">
        <f t="shared" si="0"/>
        <v>0</v>
      </c>
    </row>
    <row r="61" spans="1:10" s="27" customFormat="1" ht="18" x14ac:dyDescent="0.25">
      <c r="A61" s="35"/>
      <c r="B61" s="67"/>
      <c r="C61" s="36"/>
      <c r="D61" s="37" t="str">
        <f>IF(C61&lt;&gt;"",VLOOKUP(C61,Sheet1!$A$1:$B$14,2,FALSE),"")</f>
        <v/>
      </c>
      <c r="E61" s="38"/>
      <c r="F61" s="39"/>
      <c r="G61" s="40">
        <f>IF(C61&lt;&gt;"",VLOOKUP(C61,'Table of Fees'!$A$7:$B$20,2,FALSE),0)</f>
        <v>0</v>
      </c>
      <c r="H61" s="41"/>
      <c r="I61" s="42">
        <f t="shared" si="1"/>
        <v>0</v>
      </c>
      <c r="J61" s="42">
        <f t="shared" si="0"/>
        <v>0</v>
      </c>
    </row>
    <row r="62" spans="1:10" s="27" customFormat="1" ht="18" x14ac:dyDescent="0.25">
      <c r="A62" s="35"/>
      <c r="B62" s="68"/>
      <c r="C62" s="36"/>
      <c r="D62" s="37" t="str">
        <f>IF(C62&lt;&gt;"",VLOOKUP(C62,Sheet1!$A$1:$B$14,2,FALSE),"")</f>
        <v/>
      </c>
      <c r="E62" s="38"/>
      <c r="F62" s="39"/>
      <c r="G62" s="40">
        <f>IF(C62&lt;&gt;"",VLOOKUP(C62,'Table of Fees'!$A$7:$B$20,2,FALSE),0)</f>
        <v>0</v>
      </c>
      <c r="H62" s="41"/>
      <c r="I62" s="42">
        <f t="shared" si="1"/>
        <v>0</v>
      </c>
      <c r="J62" s="42">
        <f t="shared" si="0"/>
        <v>0</v>
      </c>
    </row>
    <row r="63" spans="1:10" s="27" customFormat="1" ht="18" x14ac:dyDescent="0.25">
      <c r="A63" s="35"/>
      <c r="B63" s="68"/>
      <c r="C63" s="36"/>
      <c r="D63" s="37" t="str">
        <f>IF(C63&lt;&gt;"",VLOOKUP(C63,Sheet1!$A$1:$B$14,2,FALSE),"")</f>
        <v/>
      </c>
      <c r="E63" s="38"/>
      <c r="F63" s="39"/>
      <c r="G63" s="40">
        <f>IF(C63&lt;&gt;"",VLOOKUP(C63,'Table of Fees'!$A$7:$B$20,2,FALSE),0)</f>
        <v>0</v>
      </c>
      <c r="H63" s="41"/>
      <c r="I63" s="42">
        <f t="shared" si="1"/>
        <v>0</v>
      </c>
      <c r="J63" s="42">
        <f t="shared" si="0"/>
        <v>0</v>
      </c>
    </row>
    <row r="64" spans="1:10" s="27" customFormat="1" ht="18" x14ac:dyDescent="0.25">
      <c r="A64" s="35"/>
      <c r="B64" s="68"/>
      <c r="C64" s="36"/>
      <c r="D64" s="37" t="str">
        <f>IF(C64&lt;&gt;"",VLOOKUP(C64,Sheet1!$A$1:$B$14,2,FALSE),"")</f>
        <v/>
      </c>
      <c r="E64" s="38"/>
      <c r="F64" s="39"/>
      <c r="G64" s="40">
        <f>IF(C64&lt;&gt;"",VLOOKUP(C64,'Table of Fees'!$A$7:$B$20,2,FALSE),0)</f>
        <v>0</v>
      </c>
      <c r="H64" s="41"/>
      <c r="I64" s="42">
        <f t="shared" si="1"/>
        <v>0</v>
      </c>
      <c r="J64" s="42">
        <f t="shared" si="0"/>
        <v>0</v>
      </c>
    </row>
    <row r="65" spans="1:10" s="27" customFormat="1" ht="18" x14ac:dyDescent="0.25">
      <c r="A65" s="35"/>
      <c r="B65" s="68"/>
      <c r="C65" s="36"/>
      <c r="D65" s="37" t="str">
        <f>IF(C65&lt;&gt;"",VLOOKUP(C65,Sheet1!$A$1:$B$14,2,FALSE),"")</f>
        <v/>
      </c>
      <c r="E65" s="38"/>
      <c r="F65" s="39"/>
      <c r="G65" s="40">
        <f>IF(C65&lt;&gt;"",VLOOKUP(C65,'Table of Fees'!$A$7:$B$20,2,FALSE),0)</f>
        <v>0</v>
      </c>
      <c r="H65" s="41"/>
      <c r="I65" s="42">
        <f t="shared" si="1"/>
        <v>0</v>
      </c>
      <c r="J65" s="42">
        <f t="shared" si="0"/>
        <v>0</v>
      </c>
    </row>
    <row r="66" spans="1:10" s="27" customFormat="1" ht="18" x14ac:dyDescent="0.25">
      <c r="A66" s="35"/>
      <c r="B66" s="68"/>
      <c r="C66" s="36"/>
      <c r="D66" s="37" t="str">
        <f>IF(C66&lt;&gt;"",VLOOKUP(C66,Sheet1!$A$1:$B$14,2,FALSE),"")</f>
        <v/>
      </c>
      <c r="E66" s="38"/>
      <c r="F66" s="39"/>
      <c r="G66" s="40">
        <f>IF(C66&lt;&gt;"",VLOOKUP(C66,'Table of Fees'!$A$7:$B$20,2,FALSE),0)</f>
        <v>0</v>
      </c>
      <c r="H66" s="41"/>
      <c r="I66" s="42">
        <f t="shared" si="1"/>
        <v>0</v>
      </c>
      <c r="J66" s="42">
        <f t="shared" si="0"/>
        <v>0</v>
      </c>
    </row>
    <row r="67" spans="1:10" s="27" customFormat="1" ht="18" x14ac:dyDescent="0.25">
      <c r="A67" s="35"/>
      <c r="B67" s="68"/>
      <c r="C67" s="36"/>
      <c r="D67" s="37" t="str">
        <f>IF(C67&lt;&gt;"",VLOOKUP(C67,Sheet1!$A$1:$B$14,2,FALSE),"")</f>
        <v/>
      </c>
      <c r="E67" s="38"/>
      <c r="F67" s="39"/>
      <c r="G67" s="40">
        <f>IF(C67&lt;&gt;"",VLOOKUP(C67,'Table of Fees'!$A$7:$B$20,2,FALSE),0)</f>
        <v>0</v>
      </c>
      <c r="H67" s="41"/>
      <c r="I67" s="42">
        <f t="shared" si="1"/>
        <v>0</v>
      </c>
      <c r="J67" s="42">
        <f t="shared" si="0"/>
        <v>0</v>
      </c>
    </row>
    <row r="68" spans="1:10" s="27" customFormat="1" ht="18" x14ac:dyDescent="0.25">
      <c r="A68" s="35"/>
      <c r="B68" s="68"/>
      <c r="C68" s="36"/>
      <c r="D68" s="37" t="str">
        <f>IF(C68&lt;&gt;"",VLOOKUP(C68,Sheet1!$A$1:$B$14,2,FALSE),"")</f>
        <v/>
      </c>
      <c r="E68" s="38"/>
      <c r="F68" s="39"/>
      <c r="G68" s="40">
        <f>IF(C68&lt;&gt;"",VLOOKUP(C68,'Table of Fees'!$A$7:$B$20,2,FALSE),0)</f>
        <v>0</v>
      </c>
      <c r="H68" s="41"/>
      <c r="I68" s="42">
        <f t="shared" si="1"/>
        <v>0</v>
      </c>
      <c r="J68" s="42">
        <f t="shared" si="0"/>
        <v>0</v>
      </c>
    </row>
    <row r="69" spans="1:10" s="27" customFormat="1" ht="18" x14ac:dyDescent="0.25">
      <c r="A69" s="35"/>
      <c r="B69" s="68"/>
      <c r="C69" s="36"/>
      <c r="D69" s="37" t="str">
        <f>IF(C69&lt;&gt;"",VLOOKUP(C69,Sheet1!$A$1:$B$14,2,FALSE),"")</f>
        <v/>
      </c>
      <c r="E69" s="38"/>
      <c r="F69" s="39"/>
      <c r="G69" s="40">
        <f>IF(C69&lt;&gt;"",VLOOKUP(C69,'Table of Fees'!$A$7:$B$20,2,FALSE),0)</f>
        <v>0</v>
      </c>
      <c r="H69" s="41"/>
      <c r="I69" s="42">
        <f t="shared" si="1"/>
        <v>0</v>
      </c>
      <c r="J69" s="42">
        <f t="shared" ref="J69:J86" si="2">IF(OR(G69=0.08,G69&gt;2.91),(G69*E69),(0))</f>
        <v>0</v>
      </c>
    </row>
    <row r="70" spans="1:10" s="27" customFormat="1" ht="18" x14ac:dyDescent="0.25">
      <c r="A70" s="35"/>
      <c r="B70" s="68"/>
      <c r="C70" s="36"/>
      <c r="D70" s="37" t="str">
        <f>IF(C70&lt;&gt;"",VLOOKUP(C70,Sheet1!$A$1:$B$14,2,FALSE),"")</f>
        <v/>
      </c>
      <c r="E70" s="38"/>
      <c r="F70" s="39"/>
      <c r="G70" s="40">
        <f>IF(C70&lt;&gt;"",VLOOKUP(C70,'Table of Fees'!$A$7:$B$20,2,FALSE),0)</f>
        <v>0</v>
      </c>
      <c r="H70" s="41"/>
      <c r="I70" s="42">
        <f t="shared" si="1"/>
        <v>0</v>
      </c>
      <c r="J70" s="42">
        <f t="shared" si="2"/>
        <v>0</v>
      </c>
    </row>
    <row r="71" spans="1:10" s="27" customFormat="1" ht="18" x14ac:dyDescent="0.25">
      <c r="A71" s="35"/>
      <c r="B71" s="68"/>
      <c r="C71" s="36"/>
      <c r="D71" s="37" t="str">
        <f>IF(C71&lt;&gt;"",VLOOKUP(C71,Sheet1!$A$1:$B$14,2,FALSE),"")</f>
        <v/>
      </c>
      <c r="E71" s="38"/>
      <c r="F71" s="39"/>
      <c r="G71" s="40">
        <f>IF(C71&lt;&gt;"",VLOOKUP(C71,'Table of Fees'!$A$7:$B$20,2,FALSE),0)</f>
        <v>0</v>
      </c>
      <c r="H71" s="41"/>
      <c r="I71" s="42">
        <f t="shared" si="1"/>
        <v>0</v>
      </c>
      <c r="J71" s="42">
        <f t="shared" si="2"/>
        <v>0</v>
      </c>
    </row>
    <row r="72" spans="1:10" s="27" customFormat="1" ht="18" x14ac:dyDescent="0.25">
      <c r="A72" s="35"/>
      <c r="B72" s="68"/>
      <c r="C72" s="36"/>
      <c r="D72" s="37" t="str">
        <f>IF(C72&lt;&gt;"",VLOOKUP(C72,Sheet1!$A$1:$B$14,2,FALSE),"")</f>
        <v/>
      </c>
      <c r="E72" s="38"/>
      <c r="F72" s="39"/>
      <c r="G72" s="40">
        <f>IF(C72&lt;&gt;"",VLOOKUP(C72,'Table of Fees'!$A$7:$B$20,2,FALSE),0)</f>
        <v>0</v>
      </c>
      <c r="H72" s="41"/>
      <c r="I72" s="42">
        <f t="shared" si="1"/>
        <v>0</v>
      </c>
      <c r="J72" s="42">
        <f t="shared" si="2"/>
        <v>0</v>
      </c>
    </row>
    <row r="73" spans="1:10" s="27" customFormat="1" ht="18" x14ac:dyDescent="0.25">
      <c r="A73" s="35"/>
      <c r="B73" s="68"/>
      <c r="C73" s="36"/>
      <c r="D73" s="37" t="str">
        <f>IF(C73&lt;&gt;"",VLOOKUP(C73,Sheet1!$A$1:$B$14,2,FALSE),"")</f>
        <v/>
      </c>
      <c r="E73" s="38"/>
      <c r="F73" s="39"/>
      <c r="G73" s="40">
        <f>IF(C73&lt;&gt;"",VLOOKUP(C73,'Table of Fees'!$A$7:$B$20,2,FALSE),0)</f>
        <v>0</v>
      </c>
      <c r="H73" s="41"/>
      <c r="I73" s="42">
        <f t="shared" si="1"/>
        <v>0</v>
      </c>
      <c r="J73" s="42">
        <f t="shared" si="2"/>
        <v>0</v>
      </c>
    </row>
    <row r="74" spans="1:10" s="27" customFormat="1" ht="18" x14ac:dyDescent="0.25">
      <c r="A74" s="35"/>
      <c r="B74" s="68"/>
      <c r="C74" s="36"/>
      <c r="D74" s="37" t="str">
        <f>IF(C74&lt;&gt;"",VLOOKUP(C74,Sheet1!$A$1:$B$14,2,FALSE),"")</f>
        <v/>
      </c>
      <c r="E74" s="38"/>
      <c r="F74" s="39"/>
      <c r="G74" s="40">
        <f>IF(C74&lt;&gt;"",VLOOKUP(C74,'Table of Fees'!$A$7:$B$20,2,FALSE),0)</f>
        <v>0</v>
      </c>
      <c r="H74" s="41"/>
      <c r="I74" s="42">
        <f t="shared" si="1"/>
        <v>0</v>
      </c>
      <c r="J74" s="42">
        <f t="shared" si="2"/>
        <v>0</v>
      </c>
    </row>
    <row r="75" spans="1:10" s="27" customFormat="1" ht="18" x14ac:dyDescent="0.25">
      <c r="A75" s="35"/>
      <c r="B75" s="68"/>
      <c r="C75" s="36"/>
      <c r="D75" s="37" t="str">
        <f>IF(C75&lt;&gt;"",VLOOKUP(C75,Sheet1!$A$1:$B$14,2,FALSE),"")</f>
        <v/>
      </c>
      <c r="E75" s="38"/>
      <c r="F75" s="39"/>
      <c r="G75" s="40">
        <f>IF(C75&lt;&gt;"",VLOOKUP(C75,'Table of Fees'!$A$7:$B$20,2,FALSE),0)</f>
        <v>0</v>
      </c>
      <c r="H75" s="41"/>
      <c r="I75" s="42">
        <f t="shared" si="1"/>
        <v>0</v>
      </c>
      <c r="J75" s="42">
        <f t="shared" si="2"/>
        <v>0</v>
      </c>
    </row>
    <row r="76" spans="1:10" s="27" customFormat="1" ht="18" x14ac:dyDescent="0.25">
      <c r="A76" s="35"/>
      <c r="B76" s="68"/>
      <c r="C76" s="36"/>
      <c r="D76" s="37" t="str">
        <f>IF(C76&lt;&gt;"",VLOOKUP(C76,Sheet1!$A$1:$B$14,2,FALSE),"")</f>
        <v/>
      </c>
      <c r="E76" s="38"/>
      <c r="F76" s="39"/>
      <c r="G76" s="40">
        <f>IF(C76&lt;&gt;"",VLOOKUP(C76,'Table of Fees'!$A$7:$B$20,2,FALSE),0)</f>
        <v>0</v>
      </c>
      <c r="H76" s="41"/>
      <c r="I76" s="42">
        <f t="shared" si="1"/>
        <v>0</v>
      </c>
      <c r="J76" s="42">
        <f t="shared" si="2"/>
        <v>0</v>
      </c>
    </row>
    <row r="77" spans="1:10" s="27" customFormat="1" ht="18" x14ac:dyDescent="0.25">
      <c r="A77" s="35"/>
      <c r="B77" s="68"/>
      <c r="C77" s="36"/>
      <c r="D77" s="37" t="str">
        <f>IF(C77&lt;&gt;"",VLOOKUP(C77,Sheet1!$A$1:$B$14,2,FALSE),"")</f>
        <v/>
      </c>
      <c r="E77" s="38"/>
      <c r="F77" s="39"/>
      <c r="G77" s="40">
        <f>IF(C77&lt;&gt;"",VLOOKUP(C77,'Table of Fees'!$A$7:$B$20,2,FALSE),0)</f>
        <v>0</v>
      </c>
      <c r="H77" s="41"/>
      <c r="I77" s="42">
        <f t="shared" si="1"/>
        <v>0</v>
      </c>
      <c r="J77" s="42">
        <f t="shared" si="2"/>
        <v>0</v>
      </c>
    </row>
    <row r="78" spans="1:10" s="27" customFormat="1" ht="18" x14ac:dyDescent="0.25">
      <c r="A78" s="35"/>
      <c r="B78" s="68"/>
      <c r="C78" s="36"/>
      <c r="D78" s="37" t="str">
        <f>IF(C78&lt;&gt;"",VLOOKUP(C78,Sheet1!$A$1:$B$14,2,FALSE),"")</f>
        <v/>
      </c>
      <c r="E78" s="38"/>
      <c r="F78" s="39"/>
      <c r="G78" s="40">
        <f>IF(C78&lt;&gt;"",VLOOKUP(C78,'Table of Fees'!$A$7:$B$20,2,FALSE),0)</f>
        <v>0</v>
      </c>
      <c r="H78" s="41"/>
      <c r="I78" s="42">
        <f t="shared" si="1"/>
        <v>0</v>
      </c>
      <c r="J78" s="42">
        <f t="shared" si="2"/>
        <v>0</v>
      </c>
    </row>
    <row r="79" spans="1:10" s="27" customFormat="1" ht="18" x14ac:dyDescent="0.25">
      <c r="A79" s="35"/>
      <c r="B79" s="68"/>
      <c r="C79" s="36"/>
      <c r="D79" s="37" t="str">
        <f>IF(C79&lt;&gt;"",VLOOKUP(C79,Sheet1!$A$1:$B$14,2,FALSE),"")</f>
        <v/>
      </c>
      <c r="E79" s="38"/>
      <c r="F79" s="39"/>
      <c r="G79" s="40">
        <f>IF(C79&lt;&gt;"",VLOOKUP(C79,'Table of Fees'!$A$7:$B$20,2,FALSE),0)</f>
        <v>0</v>
      </c>
      <c r="H79" s="41"/>
      <c r="I79" s="42">
        <f t="shared" si="1"/>
        <v>0</v>
      </c>
      <c r="J79" s="42">
        <f t="shared" si="2"/>
        <v>0</v>
      </c>
    </row>
    <row r="80" spans="1:10" s="27" customFormat="1" ht="18" x14ac:dyDescent="0.25">
      <c r="A80" s="35"/>
      <c r="B80" s="68"/>
      <c r="C80" s="36"/>
      <c r="D80" s="37" t="str">
        <f>IF(C80&lt;&gt;"",VLOOKUP(C80,Sheet1!$A$1:$B$14,2,FALSE),"")</f>
        <v/>
      </c>
      <c r="E80" s="38"/>
      <c r="F80" s="39"/>
      <c r="G80" s="40">
        <f>IF(C80&lt;&gt;"",VLOOKUP(C80,'Table of Fees'!$A$7:$B$20,2,FALSE),0)</f>
        <v>0</v>
      </c>
      <c r="H80" s="41"/>
      <c r="I80" s="42">
        <f t="shared" si="1"/>
        <v>0</v>
      </c>
      <c r="J80" s="42">
        <f t="shared" si="2"/>
        <v>0</v>
      </c>
    </row>
    <row r="81" spans="1:10" s="27" customFormat="1" ht="18" x14ac:dyDescent="0.25">
      <c r="A81" s="35"/>
      <c r="B81" s="68"/>
      <c r="C81" s="36"/>
      <c r="D81" s="37" t="str">
        <f>IF(C81&lt;&gt;"",VLOOKUP(C81,Sheet1!$A$1:$B$14,2,FALSE),"")</f>
        <v/>
      </c>
      <c r="E81" s="38"/>
      <c r="F81" s="39"/>
      <c r="G81" s="40">
        <f>IF(C81&lt;&gt;"",VLOOKUP(C81,'Table of Fees'!$A$7:$B$20,2,FALSE),0)</f>
        <v>0</v>
      </c>
      <c r="H81" s="41"/>
      <c r="I81" s="42">
        <f t="shared" si="1"/>
        <v>0</v>
      </c>
      <c r="J81" s="42">
        <f t="shared" si="2"/>
        <v>0</v>
      </c>
    </row>
    <row r="82" spans="1:10" s="27" customFormat="1" ht="18" x14ac:dyDescent="0.25">
      <c r="A82" s="35"/>
      <c r="B82" s="68"/>
      <c r="C82" s="36"/>
      <c r="D82" s="37" t="str">
        <f>IF(C82&lt;&gt;"",VLOOKUP(C82,Sheet1!$A$1:$B$14,2,FALSE),"")</f>
        <v/>
      </c>
      <c r="E82" s="38"/>
      <c r="F82" s="39"/>
      <c r="G82" s="40">
        <f>IF(C82&lt;&gt;"",VLOOKUP(C82,'Table of Fees'!$A$7:$B$20,2,FALSE),0)</f>
        <v>0</v>
      </c>
      <c r="H82" s="41"/>
      <c r="I82" s="42">
        <f t="shared" si="1"/>
        <v>0</v>
      </c>
      <c r="J82" s="42">
        <f t="shared" si="2"/>
        <v>0</v>
      </c>
    </row>
    <row r="83" spans="1:10" s="27" customFormat="1" ht="18" x14ac:dyDescent="0.25">
      <c r="A83" s="35"/>
      <c r="B83" s="68"/>
      <c r="C83" s="36"/>
      <c r="D83" s="37" t="str">
        <f>IF(C83&lt;&gt;"",VLOOKUP(C83,Sheet1!$A$1:$B$14,2,FALSE),"")</f>
        <v/>
      </c>
      <c r="E83" s="38"/>
      <c r="F83" s="39"/>
      <c r="G83" s="40">
        <f>IF(C83&lt;&gt;"",VLOOKUP(C83,'Table of Fees'!$A$7:$B$20,2,FALSE),0)</f>
        <v>0</v>
      </c>
      <c r="H83" s="41"/>
      <c r="I83" s="42">
        <f t="shared" si="1"/>
        <v>0</v>
      </c>
      <c r="J83" s="42">
        <f t="shared" si="2"/>
        <v>0</v>
      </c>
    </row>
    <row r="84" spans="1:10" s="27" customFormat="1" ht="18" x14ac:dyDescent="0.25">
      <c r="A84" s="35"/>
      <c r="B84" s="68"/>
      <c r="C84" s="36"/>
      <c r="D84" s="37" t="str">
        <f>IF(C84&lt;&gt;"",VLOOKUP(C84,Sheet1!$A$1:$B$14,2,FALSE),"")</f>
        <v/>
      </c>
      <c r="E84" s="38"/>
      <c r="F84" s="39"/>
      <c r="G84" s="40">
        <f>IF(C84&lt;&gt;"",VLOOKUP(C84,'Table of Fees'!$A$7:$B$20,2,FALSE),0)</f>
        <v>0</v>
      </c>
      <c r="H84" s="41"/>
      <c r="I84" s="42">
        <f t="shared" si="1"/>
        <v>0</v>
      </c>
      <c r="J84" s="42">
        <f t="shared" si="2"/>
        <v>0</v>
      </c>
    </row>
    <row r="85" spans="1:10" s="27" customFormat="1" ht="18" x14ac:dyDescent="0.25">
      <c r="A85" s="35"/>
      <c r="B85" s="68"/>
      <c r="C85" s="36"/>
      <c r="D85" s="37" t="str">
        <f>IF(C85&lt;&gt;"",VLOOKUP(C85,Sheet1!$A$1:$B$14,2,FALSE),"")</f>
        <v/>
      </c>
      <c r="E85" s="38"/>
      <c r="F85" s="39"/>
      <c r="G85" s="40">
        <f>IF(C85&lt;&gt;"",VLOOKUP(C85,'Table of Fees'!$A$7:$B$20,2,FALSE),0)</f>
        <v>0</v>
      </c>
      <c r="H85" s="41"/>
      <c r="I85" s="42">
        <f t="shared" si="1"/>
        <v>0</v>
      </c>
      <c r="J85" s="42">
        <f t="shared" si="2"/>
        <v>0</v>
      </c>
    </row>
    <row r="86" spans="1:10" s="27" customFormat="1" ht="18" x14ac:dyDescent="0.25">
      <c r="A86" s="35"/>
      <c r="B86" s="68"/>
      <c r="C86" s="36"/>
      <c r="D86" s="37" t="str">
        <f>IF(C86&lt;&gt;"",VLOOKUP(C86,Sheet1!$A$1:$B$14,2,FALSE),"")</f>
        <v/>
      </c>
      <c r="E86" s="38"/>
      <c r="F86" s="39"/>
      <c r="G86" s="40">
        <f>IF(C86&lt;&gt;"",VLOOKUP(C86,'Table of Fees'!$A$7:$B$20,2,FALSE),0)</f>
        <v>0</v>
      </c>
      <c r="H86" s="41"/>
      <c r="I86" s="42">
        <f t="shared" si="1"/>
        <v>0</v>
      </c>
      <c r="J86" s="42">
        <f t="shared" si="2"/>
        <v>0</v>
      </c>
    </row>
    <row r="87" spans="1:10" ht="23.25" x14ac:dyDescent="0.35">
      <c r="A87" s="44"/>
      <c r="B87" s="45"/>
      <c r="C87" s="44"/>
      <c r="D87" s="44"/>
      <c r="E87" s="161" t="s">
        <v>36</v>
      </c>
      <c r="F87" s="162"/>
      <c r="G87" s="163"/>
      <c r="H87" s="46"/>
      <c r="I87" s="47"/>
      <c r="J87" s="48">
        <f>SUMIF(J37:J86,"&lt;&gt;#N/A")</f>
        <v>0</v>
      </c>
    </row>
    <row r="88" spans="1:10" ht="20.25" customHeight="1" x14ac:dyDescent="0.35">
      <c r="A88" s="201" t="s">
        <v>80</v>
      </c>
      <c r="B88" s="201"/>
      <c r="C88" s="201"/>
      <c r="D88" s="201"/>
      <c r="E88" s="161" t="s">
        <v>31</v>
      </c>
      <c r="F88" s="162"/>
      <c r="G88" s="163"/>
      <c r="H88" s="49"/>
      <c r="I88" s="50"/>
      <c r="J88" s="51"/>
    </row>
    <row r="89" spans="1:10" ht="23.25" x14ac:dyDescent="0.35">
      <c r="A89" s="200" t="s">
        <v>81</v>
      </c>
      <c r="B89" s="200"/>
      <c r="C89" s="200"/>
      <c r="D89" s="200"/>
      <c r="E89" s="161" t="s">
        <v>30</v>
      </c>
      <c r="F89" s="162"/>
      <c r="G89" s="163"/>
      <c r="H89" s="52">
        <f>SUM(H37:H86)</f>
        <v>0</v>
      </c>
      <c r="I89" s="52">
        <f>SUM(I37:I86)</f>
        <v>0</v>
      </c>
      <c r="J89" s="50"/>
    </row>
    <row r="90" spans="1:10" ht="23.25" x14ac:dyDescent="0.35">
      <c r="A90" s="44"/>
      <c r="B90" s="45"/>
      <c r="C90" s="53"/>
      <c r="D90" s="44"/>
      <c r="E90" s="161" t="s">
        <v>31</v>
      </c>
      <c r="F90" s="162"/>
      <c r="G90" s="163"/>
      <c r="H90" s="54"/>
      <c r="I90" s="54"/>
      <c r="J90" s="55"/>
    </row>
    <row r="91" spans="1:10" ht="23.25" x14ac:dyDescent="0.35">
      <c r="A91" s="44"/>
      <c r="B91" s="45"/>
      <c r="C91" s="53"/>
      <c r="D91" s="44"/>
      <c r="E91" s="161" t="s">
        <v>57</v>
      </c>
      <c r="F91" s="162"/>
      <c r="G91" s="163"/>
      <c r="H91" s="52">
        <f>SUM(H89:H90)</f>
        <v>0</v>
      </c>
      <c r="I91" s="56">
        <f>SUM(I89:I90)</f>
        <v>0</v>
      </c>
      <c r="J91" s="57"/>
    </row>
    <row r="92" spans="1:10" ht="23.25" x14ac:dyDescent="0.35">
      <c r="A92" s="38"/>
      <c r="B92" s="43"/>
      <c r="C92" s="58"/>
      <c r="D92" s="196" t="s">
        <v>35</v>
      </c>
      <c r="E92" s="197"/>
      <c r="F92" s="198"/>
      <c r="G92" s="59">
        <f>IFERROR(VLOOKUP(D92,'Table of Fees'!$A$7:$B$20,2,FALSE),"")</f>
        <v>0</v>
      </c>
      <c r="H92" s="191"/>
      <c r="I92" s="192"/>
      <c r="J92" s="47"/>
    </row>
    <row r="93" spans="1:10" ht="23.25" x14ac:dyDescent="0.35">
      <c r="A93" s="38"/>
      <c r="B93" s="43"/>
      <c r="C93" s="58"/>
      <c r="D93" s="196"/>
      <c r="E93" s="197"/>
      <c r="F93" s="198"/>
      <c r="G93" s="59" t="str">
        <f>IFERROR(VLOOKUP(D93,'Table of Fees'!$A$7:$B$20,2,FALSE),"")</f>
        <v/>
      </c>
      <c r="H93" s="193"/>
      <c r="I93" s="194"/>
      <c r="J93" s="55"/>
    </row>
    <row r="94" spans="1:10" ht="23.25" x14ac:dyDescent="0.35">
      <c r="A94" s="44"/>
      <c r="B94" s="45"/>
      <c r="C94" s="53"/>
      <c r="D94" s="44"/>
      <c r="E94" s="161" t="s">
        <v>50</v>
      </c>
      <c r="F94" s="162"/>
      <c r="G94" s="163"/>
      <c r="H94" s="195">
        <f>SUM(H92:H93)</f>
        <v>0</v>
      </c>
      <c r="I94" s="195"/>
      <c r="J94" s="50"/>
    </row>
    <row r="95" spans="1:10" ht="23.25" x14ac:dyDescent="0.35">
      <c r="A95" s="44"/>
      <c r="B95" s="45"/>
      <c r="C95" s="53"/>
      <c r="D95" s="44"/>
      <c r="E95" s="161" t="s">
        <v>57</v>
      </c>
      <c r="F95" s="162"/>
      <c r="G95" s="163"/>
      <c r="H95" s="189">
        <f>subtotal+I91+independentreports</f>
        <v>0</v>
      </c>
      <c r="I95" s="190"/>
      <c r="J95" s="48">
        <f>SUM(J87:J88)</f>
        <v>0</v>
      </c>
    </row>
    <row r="96" spans="1:10" ht="24" thickBot="1" x14ac:dyDescent="0.4">
      <c r="A96" s="44"/>
      <c r="B96" s="45"/>
      <c r="C96" s="53"/>
      <c r="D96" s="44"/>
      <c r="E96" s="184" t="s">
        <v>6</v>
      </c>
      <c r="F96" s="185"/>
      <c r="G96" s="186"/>
      <c r="H96" s="187">
        <f>H95+J95</f>
        <v>0</v>
      </c>
      <c r="I96" s="188"/>
      <c r="J96" s="188"/>
    </row>
    <row r="97" spans="3:3" ht="15.75" thickTop="1" x14ac:dyDescent="0.2">
      <c r="C97" s="12"/>
    </row>
    <row r="98" spans="3:3" x14ac:dyDescent="0.2">
      <c r="C98" s="12"/>
    </row>
    <row r="99" spans="3:3" x14ac:dyDescent="0.2">
      <c r="C99" s="12"/>
    </row>
    <row r="108" spans="3:3" hidden="1" x14ac:dyDescent="0.2">
      <c r="C108" s="16" t="s">
        <v>7</v>
      </c>
    </row>
    <row r="109" spans="3:3" hidden="1" x14ac:dyDescent="0.2">
      <c r="C109" s="16" t="s">
        <v>8</v>
      </c>
    </row>
    <row r="110" spans="3:3" hidden="1" x14ac:dyDescent="0.2">
      <c r="C110" s="16" t="s">
        <v>9</v>
      </c>
    </row>
    <row r="111" spans="3:3" hidden="1" x14ac:dyDescent="0.2">
      <c r="C111" s="16" t="s">
        <v>10</v>
      </c>
    </row>
    <row r="112" spans="3:3" hidden="1" x14ac:dyDescent="0.2">
      <c r="C112" s="16" t="s">
        <v>11</v>
      </c>
    </row>
    <row r="113" spans="3:3" hidden="1" x14ac:dyDescent="0.2">
      <c r="C113" s="16" t="s">
        <v>12</v>
      </c>
    </row>
    <row r="114" spans="3:3" hidden="1" x14ac:dyDescent="0.2">
      <c r="C114" s="16" t="s">
        <v>24</v>
      </c>
    </row>
    <row r="115" spans="3:3" hidden="1" x14ac:dyDescent="0.2">
      <c r="C115" s="16" t="s">
        <v>13</v>
      </c>
    </row>
    <row r="116" spans="3:3" hidden="1" x14ac:dyDescent="0.2">
      <c r="C116" s="16" t="s">
        <v>14</v>
      </c>
    </row>
    <row r="117" spans="3:3" hidden="1" x14ac:dyDescent="0.2">
      <c r="C117" s="16" t="s">
        <v>15</v>
      </c>
    </row>
    <row r="118" spans="3:3" hidden="1" x14ac:dyDescent="0.2">
      <c r="C118" s="16" t="s">
        <v>16</v>
      </c>
    </row>
    <row r="119" spans="3:3" hidden="1" x14ac:dyDescent="0.2">
      <c r="C119" s="16" t="s">
        <v>52</v>
      </c>
    </row>
    <row r="120" spans="3:3" hidden="1" x14ac:dyDescent="0.2">
      <c r="C120" s="16" t="s">
        <v>34</v>
      </c>
    </row>
    <row r="121" spans="3:3" hidden="1" x14ac:dyDescent="0.2">
      <c r="C121" s="16" t="s">
        <v>35</v>
      </c>
    </row>
  </sheetData>
  <sheetProtection algorithmName="SHA-512" hashValue="tdkQjiS+rHXiigXfcRzlzaIqB5EvrfVPUTXXDVAqV4YpMSent6CO9jnH8DkFNW90BYKa/F/aDn67DHTBy3wv8g==" saltValue="AakygPiBDNxKyVa/OtStZg==" spinCount="100000" sheet="1" objects="1" scenarios="1"/>
  <mergeCells count="45">
    <mergeCell ref="E91:G91"/>
    <mergeCell ref="E89:G89"/>
    <mergeCell ref="D34:E34"/>
    <mergeCell ref="A89:D89"/>
    <mergeCell ref="E90:G90"/>
    <mergeCell ref="E87:G87"/>
    <mergeCell ref="A88:D88"/>
    <mergeCell ref="E96:G96"/>
    <mergeCell ref="H96:J96"/>
    <mergeCell ref="H95:I95"/>
    <mergeCell ref="H92:I92"/>
    <mergeCell ref="H93:I93"/>
    <mergeCell ref="H94:I94"/>
    <mergeCell ref="D92:F92"/>
    <mergeCell ref="D93:F93"/>
    <mergeCell ref="E94:G94"/>
    <mergeCell ref="E95:G95"/>
    <mergeCell ref="B1:J1"/>
    <mergeCell ref="B3:J3"/>
    <mergeCell ref="B4:J4"/>
    <mergeCell ref="B6:J6"/>
    <mergeCell ref="C10:J11"/>
    <mergeCell ref="B8:J8"/>
    <mergeCell ref="A10:B11"/>
    <mergeCell ref="C12:J13"/>
    <mergeCell ref="A22:B22"/>
    <mergeCell ref="A24:B24"/>
    <mergeCell ref="A14:B14"/>
    <mergeCell ref="A26:B27"/>
    <mergeCell ref="A12:B13"/>
    <mergeCell ref="C14:J14"/>
    <mergeCell ref="C15:J15"/>
    <mergeCell ref="C16:J16"/>
    <mergeCell ref="C17:J17"/>
    <mergeCell ref="C20:J20"/>
    <mergeCell ref="C22:J22"/>
    <mergeCell ref="C18:J18"/>
    <mergeCell ref="A20:B20"/>
    <mergeCell ref="C26:J27"/>
    <mergeCell ref="C29:J30"/>
    <mergeCell ref="C32:J33"/>
    <mergeCell ref="A29:B30"/>
    <mergeCell ref="E88:G88"/>
    <mergeCell ref="C24:J24"/>
    <mergeCell ref="A32:B33"/>
  </mergeCells>
  <phoneticPr fontId="2" type="noConversion"/>
  <conditionalFormatting sqref="H54:H86">
    <cfRule type="cellIs" dxfId="0" priority="1" stopIfTrue="1" operator="equal">
      <formula>0</formula>
    </cfRule>
  </conditionalFormatting>
  <dataValidations count="2">
    <dataValidation type="list" allowBlank="1" showInputMessage="1" showErrorMessage="1" sqref="D94" xr:uid="{00000000-0002-0000-0200-000000000000}">
      <formula1>Type_fee</formula1>
    </dataValidation>
    <dataValidation type="list" allowBlank="1" showInputMessage="1" showErrorMessage="1" sqref="C37:C86" xr:uid="{00000000-0002-0000-0200-000001000000}">
      <formula1>$C$108:$C$121</formula1>
    </dataValidation>
  </dataValidations>
  <pageMargins left="0.19685039370078741" right="0.19685039370078741" top="0.78740157480314965" bottom="0.78740157480314965" header="0.51181102362204722" footer="0.51181102362204722"/>
  <pageSetup paperSize="9" scale="38" fitToHeight="0" orientation="portrait" r:id="rId1"/>
  <headerFooter alignWithMargins="0">
    <oddFooter>Page &amp;P of &amp;N</oddFooter>
  </headerFooter>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I24"/>
  <sheetViews>
    <sheetView showGridLines="0" workbookViewId="0">
      <selection activeCell="B18" sqref="B18"/>
    </sheetView>
  </sheetViews>
  <sheetFormatPr defaultRowHeight="12.75" x14ac:dyDescent="0.2"/>
  <cols>
    <col min="1" max="1" width="19.140625" customWidth="1"/>
    <col min="3" max="3" width="118.42578125" bestFit="1" customWidth="1"/>
    <col min="4" max="4" width="50.5703125" customWidth="1"/>
  </cols>
  <sheetData>
    <row r="1" spans="1:9" ht="20.25" x14ac:dyDescent="0.3">
      <c r="A1" s="202" t="s">
        <v>65</v>
      </c>
      <c r="B1" s="202"/>
      <c r="C1" s="202"/>
      <c r="D1" s="13"/>
      <c r="E1" s="13"/>
      <c r="F1" s="13"/>
      <c r="G1" s="13"/>
      <c r="H1" s="13"/>
      <c r="I1" s="13"/>
    </row>
    <row r="2" spans="1:9" ht="15" customHeight="1" x14ac:dyDescent="0.2">
      <c r="A2" s="8"/>
      <c r="B2" s="8"/>
      <c r="C2" s="8"/>
      <c r="D2" s="8"/>
      <c r="E2" s="8"/>
      <c r="F2" s="8"/>
      <c r="G2" s="8"/>
      <c r="H2" s="10"/>
      <c r="I2" s="10"/>
    </row>
    <row r="3" spans="1:9" ht="15" customHeight="1" x14ac:dyDescent="0.2">
      <c r="A3" s="203" t="s">
        <v>68</v>
      </c>
      <c r="B3" s="203"/>
      <c r="C3" s="203"/>
      <c r="D3" s="9"/>
      <c r="E3" s="9"/>
      <c r="F3" s="9"/>
      <c r="G3" s="9"/>
      <c r="H3" s="9"/>
      <c r="I3" s="9"/>
    </row>
    <row r="4" spans="1:9" ht="15" customHeight="1" x14ac:dyDescent="0.25">
      <c r="A4" s="203" t="s">
        <v>91</v>
      </c>
      <c r="B4" s="203"/>
      <c r="C4" s="203"/>
      <c r="D4" s="9"/>
      <c r="E4" s="9"/>
      <c r="F4" s="9"/>
      <c r="G4" s="9"/>
      <c r="H4" s="9"/>
      <c r="I4" s="9"/>
    </row>
    <row r="5" spans="1:9" ht="15" customHeight="1" x14ac:dyDescent="0.2">
      <c r="A5" s="14"/>
      <c r="B5" s="14"/>
      <c r="C5" s="14"/>
    </row>
    <row r="6" spans="1:9" ht="15" customHeight="1" x14ac:dyDescent="0.25">
      <c r="A6" s="15" t="s">
        <v>5</v>
      </c>
      <c r="B6" s="15" t="s">
        <v>19</v>
      </c>
      <c r="C6" s="15" t="s">
        <v>17</v>
      </c>
    </row>
    <row r="7" spans="1:9" ht="15" customHeight="1" x14ac:dyDescent="0.2">
      <c r="A7" s="16" t="s">
        <v>7</v>
      </c>
      <c r="B7" s="17">
        <v>41.51</v>
      </c>
      <c r="C7" s="16" t="s">
        <v>18</v>
      </c>
    </row>
    <row r="8" spans="1:9" ht="45" x14ac:dyDescent="0.2">
      <c r="A8" s="16" t="s">
        <v>8</v>
      </c>
      <c r="B8" s="17">
        <v>20.79</v>
      </c>
      <c r="C8" s="16" t="s">
        <v>20</v>
      </c>
    </row>
    <row r="9" spans="1:9" ht="30" x14ac:dyDescent="0.2">
      <c r="A9" s="16" t="s">
        <v>9</v>
      </c>
      <c r="B9" s="17">
        <v>15.97</v>
      </c>
      <c r="C9" s="16" t="s">
        <v>89</v>
      </c>
      <c r="F9" s="6"/>
    </row>
    <row r="10" spans="1:9" ht="30" x14ac:dyDescent="0.2">
      <c r="A10" s="16" t="s">
        <v>10</v>
      </c>
      <c r="B10" s="17">
        <v>8.01</v>
      </c>
      <c r="C10" s="16" t="s">
        <v>21</v>
      </c>
    </row>
    <row r="11" spans="1:9" ht="15" x14ac:dyDescent="0.2">
      <c r="A11" s="16" t="s">
        <v>11</v>
      </c>
      <c r="B11" s="17">
        <v>0.45</v>
      </c>
      <c r="C11" s="16" t="s">
        <v>22</v>
      </c>
    </row>
    <row r="12" spans="1:9" ht="30" x14ac:dyDescent="0.2">
      <c r="A12" s="16" t="s">
        <v>12</v>
      </c>
      <c r="B12" s="17">
        <v>9.1</v>
      </c>
      <c r="C12" s="16" t="s">
        <v>23</v>
      </c>
    </row>
    <row r="13" spans="1:9" ht="28.5" customHeight="1" x14ac:dyDescent="0.2">
      <c r="A13" s="16" t="s">
        <v>24</v>
      </c>
      <c r="B13" s="17">
        <v>3.64</v>
      </c>
      <c r="C13" s="16" t="s">
        <v>25</v>
      </c>
    </row>
    <row r="14" spans="1:9" ht="15" x14ac:dyDescent="0.2">
      <c r="A14" s="16" t="s">
        <v>13</v>
      </c>
      <c r="B14" s="17">
        <v>3.64</v>
      </c>
      <c r="C14" s="16" t="s">
        <v>26</v>
      </c>
    </row>
    <row r="15" spans="1:9" ht="15" x14ac:dyDescent="0.2">
      <c r="A15" s="16" t="s">
        <v>14</v>
      </c>
      <c r="B15" s="17">
        <v>3.64</v>
      </c>
      <c r="C15" s="16" t="s">
        <v>27</v>
      </c>
    </row>
    <row r="16" spans="1:9" ht="15" x14ac:dyDescent="0.2">
      <c r="A16" s="16" t="s">
        <v>15</v>
      </c>
      <c r="B16" s="17">
        <v>3.64</v>
      </c>
      <c r="C16" s="16" t="s">
        <v>28</v>
      </c>
    </row>
    <row r="17" spans="1:4" ht="15" x14ac:dyDescent="0.2">
      <c r="A17" s="16" t="s">
        <v>16</v>
      </c>
      <c r="B17" s="17">
        <v>3.64</v>
      </c>
      <c r="C17" s="16" t="s">
        <v>29</v>
      </c>
    </row>
    <row r="18" spans="1:4" ht="30" x14ac:dyDescent="0.2">
      <c r="A18" s="16" t="s">
        <v>52</v>
      </c>
      <c r="B18" s="17">
        <v>0.08</v>
      </c>
      <c r="C18" s="16" t="s">
        <v>53</v>
      </c>
    </row>
    <row r="19" spans="1:4" ht="30" x14ac:dyDescent="0.2">
      <c r="A19" s="16" t="s">
        <v>34</v>
      </c>
      <c r="B19" s="18">
        <v>0</v>
      </c>
      <c r="C19" s="19"/>
    </row>
    <row r="20" spans="1:4" ht="30" x14ac:dyDescent="0.2">
      <c r="A20" s="16" t="s">
        <v>35</v>
      </c>
      <c r="B20" s="18">
        <v>0</v>
      </c>
      <c r="C20" s="19" t="s">
        <v>49</v>
      </c>
    </row>
    <row r="24" spans="1:4" x14ac:dyDescent="0.2">
      <c r="D24" s="1"/>
    </row>
  </sheetData>
  <sheetProtection algorithmName="SHA-512" hashValue="mA1/rT9Rj0B0SDRc18tq3BXkCyC0v+jx2WkKzUvrLJE80Vb8Med6kz+70pjkpxGfljewfHdlQ1D4pQNC6tij6Q==" saltValue="ptvjgUEzKbsgEqUVc8Wyug==" spinCount="100000" sheet="1" objects="1" scenarios="1"/>
  <mergeCells count="3">
    <mergeCell ref="A1:C1"/>
    <mergeCell ref="A3:C3"/>
    <mergeCell ref="A4:C4"/>
  </mergeCells>
  <phoneticPr fontId="2" type="noConversion"/>
  <pageMargins left="0.75" right="0.75" top="1" bottom="1" header="0.5" footer="0.5"/>
  <pageSetup paperSize="9" scale="60" orientation="portrait" verticalDpi="0" r:id="rId1"/>
  <headerFooter alignWithMargins="0">
    <oddFooter>&amp;CTable of Fees from April 2011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FFC000"/>
    <pageSetUpPr fitToPage="1"/>
  </sheetPr>
  <dimension ref="A1:I20"/>
  <sheetViews>
    <sheetView showGridLines="0" workbookViewId="0">
      <selection activeCell="J10" sqref="J10"/>
    </sheetView>
  </sheetViews>
  <sheetFormatPr defaultRowHeight="12.75" x14ac:dyDescent="0.2"/>
  <cols>
    <col min="5" max="5" width="20.5703125" customWidth="1"/>
    <col min="6" max="6" width="11" style="4" bestFit="1" customWidth="1"/>
    <col min="9" max="9" width="48.85546875" customWidth="1"/>
  </cols>
  <sheetData>
    <row r="1" spans="1:9" ht="20.25" x14ac:dyDescent="0.3">
      <c r="A1" s="202" t="s">
        <v>65</v>
      </c>
      <c r="B1" s="202"/>
      <c r="C1" s="202"/>
      <c r="D1" s="202"/>
      <c r="E1" s="202"/>
      <c r="F1" s="202"/>
      <c r="G1" s="202"/>
      <c r="H1" s="202"/>
      <c r="I1" s="202"/>
    </row>
    <row r="2" spans="1:9" ht="15" customHeight="1" x14ac:dyDescent="0.2">
      <c r="A2" s="8"/>
      <c r="B2" s="8"/>
      <c r="C2" s="8"/>
    </row>
    <row r="3" spans="1:9" ht="15" customHeight="1" x14ac:dyDescent="0.2">
      <c r="A3" s="203" t="s">
        <v>68</v>
      </c>
      <c r="B3" s="203"/>
      <c r="C3" s="203"/>
      <c r="D3" s="203"/>
      <c r="E3" s="203"/>
      <c r="F3" s="203"/>
      <c r="G3" s="203"/>
      <c r="H3" s="203"/>
      <c r="I3" s="203"/>
    </row>
    <row r="4" spans="1:9" ht="15.75" x14ac:dyDescent="0.25">
      <c r="A4" s="203" t="s">
        <v>92</v>
      </c>
      <c r="B4" s="203"/>
      <c r="C4" s="203"/>
      <c r="D4" s="203"/>
      <c r="E4" s="203"/>
      <c r="F4" s="203"/>
      <c r="G4" s="203"/>
      <c r="H4" s="203"/>
      <c r="I4" s="203"/>
    </row>
    <row r="5" spans="1:9" ht="15" x14ac:dyDescent="0.2">
      <c r="A5" s="8"/>
      <c r="B5" s="8"/>
      <c r="C5" s="8"/>
      <c r="D5" s="8"/>
      <c r="E5" s="8"/>
      <c r="F5" s="8"/>
      <c r="G5" s="8"/>
      <c r="H5" s="8"/>
      <c r="I5" s="8"/>
    </row>
    <row r="6" spans="1:9" ht="15" x14ac:dyDescent="0.2">
      <c r="A6" s="204" t="s">
        <v>93</v>
      </c>
      <c r="B6" s="204"/>
      <c r="C6" s="204"/>
      <c r="D6" s="204"/>
      <c r="E6" s="204"/>
      <c r="F6" s="204"/>
      <c r="G6" s="204"/>
      <c r="H6" s="204"/>
      <c r="I6" s="204"/>
    </row>
    <row r="7" spans="1:9" ht="15" x14ac:dyDescent="0.2">
      <c r="B7" s="14"/>
      <c r="C7" s="14"/>
      <c r="D7" s="14"/>
      <c r="E7" s="14"/>
      <c r="F7" s="20"/>
      <c r="G7" s="14"/>
      <c r="H7" s="14"/>
      <c r="I7" s="14"/>
    </row>
    <row r="8" spans="1:9" ht="15.75" x14ac:dyDescent="0.25">
      <c r="A8" s="206" t="s">
        <v>51</v>
      </c>
      <c r="B8" s="205"/>
      <c r="C8" s="205"/>
      <c r="D8" s="205"/>
      <c r="E8" s="205"/>
      <c r="F8" s="205"/>
      <c r="G8" s="14"/>
      <c r="H8" s="14"/>
      <c r="I8" s="14"/>
    </row>
    <row r="9" spans="1:9" ht="15" x14ac:dyDescent="0.2">
      <c r="A9" s="205" t="s">
        <v>37</v>
      </c>
      <c r="B9" s="205"/>
      <c r="C9" s="205"/>
      <c r="D9" s="205"/>
      <c r="E9" s="205"/>
      <c r="F9" s="21">
        <v>82</v>
      </c>
      <c r="G9" s="14"/>
      <c r="H9" s="14"/>
      <c r="I9" s="14"/>
    </row>
    <row r="10" spans="1:9" ht="15" x14ac:dyDescent="0.2">
      <c r="A10" s="205" t="s">
        <v>38</v>
      </c>
      <c r="B10" s="205"/>
      <c r="C10" s="205"/>
      <c r="D10" s="205"/>
      <c r="E10" s="205"/>
      <c r="F10" s="21">
        <v>164</v>
      </c>
      <c r="G10" s="14"/>
      <c r="H10" s="14"/>
      <c r="I10" s="14"/>
    </row>
    <row r="11" spans="1:9" ht="15" x14ac:dyDescent="0.2">
      <c r="A11" s="205" t="s">
        <v>39</v>
      </c>
      <c r="B11" s="205"/>
      <c r="C11" s="205"/>
      <c r="D11" s="205"/>
      <c r="E11" s="205"/>
      <c r="F11" s="21">
        <v>246</v>
      </c>
      <c r="G11" s="14"/>
      <c r="H11" s="14"/>
      <c r="I11" s="14"/>
    </row>
    <row r="12" spans="1:9" ht="15" x14ac:dyDescent="0.2">
      <c r="A12" s="205" t="s">
        <v>40</v>
      </c>
      <c r="B12" s="205"/>
      <c r="C12" s="205"/>
      <c r="D12" s="205"/>
      <c r="E12" s="205"/>
      <c r="F12" s="21">
        <v>328</v>
      </c>
      <c r="G12" s="14"/>
      <c r="H12" s="14"/>
      <c r="I12" s="14"/>
    </row>
    <row r="13" spans="1:9" ht="15" x14ac:dyDescent="0.2">
      <c r="A13" s="205"/>
      <c r="B13" s="205"/>
      <c r="C13" s="205"/>
      <c r="D13" s="205"/>
      <c r="E13" s="205"/>
      <c r="F13" s="21"/>
      <c r="G13" s="14"/>
      <c r="H13" s="14"/>
      <c r="I13" s="14"/>
    </row>
    <row r="14" spans="1:9" ht="15" x14ac:dyDescent="0.2">
      <c r="A14" s="205" t="s">
        <v>43</v>
      </c>
      <c r="B14" s="205"/>
      <c r="C14" s="205"/>
      <c r="D14" s="205"/>
      <c r="E14" s="205"/>
      <c r="F14" s="21">
        <v>0.28000000000000003</v>
      </c>
      <c r="G14" s="14"/>
      <c r="H14" s="14"/>
      <c r="I14" s="14"/>
    </row>
    <row r="15" spans="1:9" ht="15" x14ac:dyDescent="0.2">
      <c r="A15" s="205" t="s">
        <v>42</v>
      </c>
      <c r="B15" s="205"/>
      <c r="C15" s="205"/>
      <c r="D15" s="205"/>
      <c r="E15" s="205"/>
      <c r="F15" s="21">
        <v>65</v>
      </c>
      <c r="G15" s="14"/>
      <c r="H15" s="14"/>
      <c r="I15" s="14"/>
    </row>
    <row r="16" spans="1:9" ht="15" x14ac:dyDescent="0.2">
      <c r="A16" s="205" t="s">
        <v>41</v>
      </c>
      <c r="B16" s="205"/>
      <c r="C16" s="205"/>
      <c r="D16" s="205"/>
      <c r="E16" s="205"/>
      <c r="F16" s="21">
        <v>25</v>
      </c>
      <c r="G16" s="14"/>
      <c r="H16" s="14"/>
      <c r="I16" s="14"/>
    </row>
    <row r="17" spans="1:9" ht="15" x14ac:dyDescent="0.2">
      <c r="A17" s="14"/>
      <c r="B17" s="14"/>
      <c r="C17" s="14"/>
      <c r="D17" s="14"/>
      <c r="E17" s="14"/>
      <c r="F17" s="20"/>
      <c r="G17" s="14"/>
      <c r="H17" s="14"/>
      <c r="I17" s="14"/>
    </row>
    <row r="18" spans="1:9" ht="28.5" customHeight="1" x14ac:dyDescent="0.2">
      <c r="A18" s="204" t="s">
        <v>44</v>
      </c>
      <c r="B18" s="204"/>
      <c r="C18" s="204"/>
      <c r="D18" s="204"/>
      <c r="E18" s="204"/>
      <c r="F18" s="204"/>
      <c r="G18" s="204"/>
      <c r="H18" s="204"/>
      <c r="I18" s="204"/>
    </row>
    <row r="19" spans="1:9" ht="15" x14ac:dyDescent="0.2">
      <c r="A19" s="14"/>
      <c r="B19" s="14"/>
      <c r="C19" s="14"/>
      <c r="D19" s="14"/>
      <c r="E19" s="14"/>
      <c r="F19" s="20"/>
      <c r="G19" s="14"/>
      <c r="H19" s="14"/>
      <c r="I19" s="14"/>
    </row>
    <row r="20" spans="1:9" ht="15" x14ac:dyDescent="0.2">
      <c r="A20" s="22" t="s">
        <v>45</v>
      </c>
      <c r="B20" s="14"/>
      <c r="C20" s="14"/>
      <c r="D20" s="14"/>
      <c r="E20" s="14"/>
      <c r="F20" s="20"/>
      <c r="G20" s="14"/>
      <c r="H20" s="14"/>
      <c r="I20" s="14"/>
    </row>
  </sheetData>
  <sheetProtection algorithmName="SHA-512" hashValue="0mraJ7gWkkSADVjeZS45YNFir2dzZDINeFyt9HC7q/4+g4oQc3+n3LyffpeVbDMH5zoL1IjUyZFdyA1blTDhfg==" saltValue="zf43ht1TzCZFhDvZxJcTog==" spinCount="100000" sheet="1" objects="1" scenarios="1"/>
  <mergeCells count="14">
    <mergeCell ref="A1:I1"/>
    <mergeCell ref="A3:I3"/>
    <mergeCell ref="A4:I4"/>
    <mergeCell ref="A8:F8"/>
    <mergeCell ref="A15:E15"/>
    <mergeCell ref="A6:I6"/>
    <mergeCell ref="A18:I18"/>
    <mergeCell ref="A16:E16"/>
    <mergeCell ref="A9:E9"/>
    <mergeCell ref="A10:E10"/>
    <mergeCell ref="A11:E11"/>
    <mergeCell ref="A12:E12"/>
    <mergeCell ref="A14:E14"/>
    <mergeCell ref="A13:E13"/>
  </mergeCells>
  <phoneticPr fontId="2" type="noConversion"/>
  <hyperlinks>
    <hyperlink ref="A20" r:id="rId1" xr:uid="{00000000-0004-0000-0400-000000000000}"/>
  </hyperlinks>
  <pageMargins left="0.75" right="0.75" top="1" bottom="1" header="0.5" footer="0.5"/>
  <pageSetup paperSize="9" scale="65" orientation="portrait" verticalDpi="0" r:id="rId2"/>
  <headerFooter alignWithMargins="0"/>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C000"/>
    <pageSetUpPr fitToPage="1"/>
  </sheetPr>
  <dimension ref="A1:O4"/>
  <sheetViews>
    <sheetView showGridLines="0" topLeftCell="A21" zoomScaleNormal="100" workbookViewId="0">
      <selection activeCell="H75" sqref="H75"/>
    </sheetView>
  </sheetViews>
  <sheetFormatPr defaultRowHeight="12.75" x14ac:dyDescent="0.2"/>
  <cols>
    <col min="1" max="1" width="8.42578125" customWidth="1"/>
  </cols>
  <sheetData>
    <row r="1" spans="1:15" ht="20.25" x14ac:dyDescent="0.3">
      <c r="A1" s="25"/>
      <c r="B1" s="25"/>
      <c r="C1" s="25"/>
      <c r="D1" s="25"/>
      <c r="E1" s="25"/>
      <c r="F1" s="25"/>
      <c r="G1" s="25"/>
      <c r="H1" s="25"/>
      <c r="I1" s="25"/>
      <c r="J1" s="25"/>
      <c r="K1" s="25"/>
      <c r="L1" s="25"/>
      <c r="M1" s="25"/>
      <c r="N1" s="25"/>
      <c r="O1" s="25"/>
    </row>
    <row r="2" spans="1:15" ht="15" x14ac:dyDescent="0.2">
      <c r="A2" s="8"/>
      <c r="B2" s="8"/>
      <c r="C2" s="8"/>
      <c r="F2" s="4"/>
    </row>
    <row r="3" spans="1:15" ht="15" x14ac:dyDescent="0.2">
      <c r="A3" s="9"/>
      <c r="B3" s="9"/>
      <c r="C3" s="9"/>
      <c r="D3" s="9"/>
      <c r="E3" s="9"/>
      <c r="F3" s="9"/>
      <c r="G3" s="9"/>
      <c r="H3" s="9"/>
      <c r="I3" s="9"/>
      <c r="J3" s="9"/>
      <c r="K3" s="9"/>
      <c r="L3" s="9"/>
      <c r="M3" s="9"/>
      <c r="N3" s="9"/>
      <c r="O3" s="9"/>
    </row>
    <row r="4" spans="1:15" ht="15" x14ac:dyDescent="0.2">
      <c r="A4" s="9"/>
      <c r="B4" s="9"/>
      <c r="C4" s="9"/>
      <c r="D4" s="9"/>
      <c r="E4" s="9"/>
      <c r="F4" s="9"/>
      <c r="G4" s="9"/>
      <c r="H4" s="9"/>
      <c r="I4" s="9"/>
      <c r="J4" s="9"/>
      <c r="K4" s="9"/>
    </row>
  </sheetData>
  <sheetProtection algorithmName="SHA-512" hashValue="vitv6kQUrlQJiv6MdlWOzzV/tw+AIx+SXlEjJ98jHkE/1F50MRYIeJGxoZS0w5zca1FhqpqOoH4zvNYI6BYUUg==" saltValue="vcllg3UvTpOR29/ADZo+0A==" spinCount="100000" sheet="1" objects="1" scenarios="1"/>
  <phoneticPr fontId="2" type="noConversion"/>
  <pageMargins left="1" right="1" top="1" bottom="1" header="0.5" footer="0.5"/>
  <pageSetup paperSize="9" scale="86" orientation="portrait" r:id="rId1"/>
  <headerFooter alignWithMargins="0"/>
  <drawing r:id="rId2"/>
  <legacyDrawing r:id="rId3"/>
  <oleObjects>
    <mc:AlternateContent xmlns:mc="http://schemas.openxmlformats.org/markup-compatibility/2006">
      <mc:Choice Requires="x14">
        <oleObject progId="Word.Document.12" shapeId="3078" r:id="rId4">
          <objectPr defaultSize="0" autoPict="0" r:id="rId5">
            <anchor moveWithCells="1">
              <from>
                <xdr:col>0</xdr:col>
                <xdr:colOff>0</xdr:colOff>
                <xdr:row>0</xdr:row>
                <xdr:rowOff>0</xdr:rowOff>
              </from>
              <to>
                <xdr:col>9</xdr:col>
                <xdr:colOff>285750</xdr:colOff>
                <xdr:row>45</xdr:row>
                <xdr:rowOff>114300</xdr:rowOff>
              </to>
            </anchor>
          </objectPr>
        </oleObject>
      </mc:Choice>
      <mc:Fallback>
        <oleObject progId="Word.Document.12" shapeId="3078" r:id="rId4"/>
      </mc:Fallback>
    </mc:AlternateContent>
    <mc:AlternateContent xmlns:mc="http://schemas.openxmlformats.org/markup-compatibility/2006">
      <mc:Choice Requires="x14">
        <oleObject progId="Word.Document.12" shapeId="3079" r:id="rId6">
          <objectPr defaultSize="0" autoPict="0" r:id="rId7">
            <anchor moveWithCells="1">
              <from>
                <xdr:col>0</xdr:col>
                <xdr:colOff>0</xdr:colOff>
                <xdr:row>46</xdr:row>
                <xdr:rowOff>0</xdr:rowOff>
              </from>
              <to>
                <xdr:col>9</xdr:col>
                <xdr:colOff>276225</xdr:colOff>
                <xdr:row>62</xdr:row>
                <xdr:rowOff>114300</xdr:rowOff>
              </to>
            </anchor>
          </objectPr>
        </oleObject>
      </mc:Choice>
      <mc:Fallback>
        <oleObject progId="Word.Document.12" shapeId="3079" r:id="rId6"/>
      </mc:Fallback>
    </mc:AlternateContent>
  </oleObjec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B14"/>
  <sheetViews>
    <sheetView workbookViewId="0">
      <selection activeCell="A2" sqref="A2"/>
    </sheetView>
  </sheetViews>
  <sheetFormatPr defaultRowHeight="12.75" x14ac:dyDescent="0.2"/>
  <cols>
    <col min="1" max="1" width="19.140625" customWidth="1"/>
    <col min="2" max="2" width="16" bestFit="1" customWidth="1"/>
  </cols>
  <sheetData>
    <row r="1" spans="1:2" x14ac:dyDescent="0.2">
      <c r="A1" s="2" t="s">
        <v>5</v>
      </c>
      <c r="B1" s="2" t="s">
        <v>55</v>
      </c>
    </row>
    <row r="2" spans="1:2" ht="25.5" x14ac:dyDescent="0.2">
      <c r="A2" s="3" t="s">
        <v>7</v>
      </c>
      <c r="B2" s="5" t="s">
        <v>58</v>
      </c>
    </row>
    <row r="3" spans="1:2" ht="25.5" x14ac:dyDescent="0.2">
      <c r="A3" s="3" t="s">
        <v>8</v>
      </c>
      <c r="B3" s="5" t="s">
        <v>60</v>
      </c>
    </row>
    <row r="4" spans="1:2" ht="25.5" x14ac:dyDescent="0.2">
      <c r="A4" s="3" t="s">
        <v>9</v>
      </c>
      <c r="B4" s="5" t="s">
        <v>60</v>
      </c>
    </row>
    <row r="5" spans="1:2" x14ac:dyDescent="0.2">
      <c r="A5" s="3" t="s">
        <v>10</v>
      </c>
      <c r="B5" s="5" t="s">
        <v>60</v>
      </c>
    </row>
    <row r="6" spans="1:2" x14ac:dyDescent="0.2">
      <c r="A6" s="3" t="s">
        <v>11</v>
      </c>
      <c r="B6" s="5" t="s">
        <v>54</v>
      </c>
    </row>
    <row r="7" spans="1:2" x14ac:dyDescent="0.2">
      <c r="A7" s="3" t="s">
        <v>12</v>
      </c>
      <c r="B7" s="5" t="s">
        <v>59</v>
      </c>
    </row>
    <row r="8" spans="1:2" x14ac:dyDescent="0.2">
      <c r="A8" s="3" t="s">
        <v>24</v>
      </c>
      <c r="B8" s="5" t="s">
        <v>61</v>
      </c>
    </row>
    <row r="9" spans="1:2" x14ac:dyDescent="0.2">
      <c r="A9" s="3" t="s">
        <v>13</v>
      </c>
      <c r="B9" s="5" t="s">
        <v>62</v>
      </c>
    </row>
    <row r="10" spans="1:2" x14ac:dyDescent="0.2">
      <c r="A10" s="3" t="s">
        <v>14</v>
      </c>
      <c r="B10" s="5" t="s">
        <v>59</v>
      </c>
    </row>
    <row r="11" spans="1:2" x14ac:dyDescent="0.2">
      <c r="A11" s="3" t="s">
        <v>15</v>
      </c>
      <c r="B11" s="5" t="s">
        <v>63</v>
      </c>
    </row>
    <row r="12" spans="1:2" x14ac:dyDescent="0.2">
      <c r="A12" s="3" t="s">
        <v>16</v>
      </c>
      <c r="B12" s="5" t="s">
        <v>64</v>
      </c>
    </row>
    <row r="13" spans="1:2" x14ac:dyDescent="0.2">
      <c r="A13" s="3" t="s">
        <v>52</v>
      </c>
      <c r="B13" s="5" t="s">
        <v>59</v>
      </c>
    </row>
    <row r="14" spans="1:2" x14ac:dyDescent="0.2">
      <c r="A14" s="7" t="s">
        <v>34</v>
      </c>
      <c r="B14" s="5" t="s">
        <v>48</v>
      </c>
    </row>
  </sheetData>
  <sheetProtection password="C622" sheet="1" objects="1" scenarios="1"/>
  <phoneticPr fontId="2" type="noConversion"/>
  <dataValidations count="1">
    <dataValidation type="list" allowBlank="1" showInputMessage="1" showErrorMessage="1" sqref="E1:E1048576" xr:uid="{00000000-0002-0000-0600-000000000000}">
      <formula1>$I$8:$I$12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Invoice Template Example</vt:lpstr>
      <vt:lpstr>Invoice Template </vt:lpstr>
      <vt:lpstr>Table of Fees</vt:lpstr>
      <vt:lpstr>Medical Reports</vt:lpstr>
      <vt:lpstr>Interpreters</vt:lpstr>
      <vt:lpstr>Sheet1</vt:lpstr>
      <vt:lpstr>'Invoice Template Example'!independentreports</vt:lpstr>
      <vt:lpstr>independentreports</vt:lpstr>
      <vt:lpstr>Instructions!OLE_LINK1</vt:lpstr>
      <vt:lpstr>Instructions!OLE_LINK3</vt:lpstr>
      <vt:lpstr>Instructions!OLE_LINK9</vt:lpstr>
      <vt:lpstr>'Invoice Template Example'!subtotal</vt:lpstr>
      <vt:lpstr>subtotal</vt:lpstr>
      <vt:lpstr>Type_fee</vt:lpstr>
      <vt:lpstr>Typeoffee</vt:lpstr>
    </vt:vector>
  </TitlesOfParts>
  <Company>Scottish Executive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jnewlands</cp:lastModifiedBy>
  <cp:lastPrinted>2017-05-02T07:23:06Z</cp:lastPrinted>
  <dcterms:created xsi:type="dcterms:W3CDTF">2013-04-24T12:02:40Z</dcterms:created>
  <dcterms:modified xsi:type="dcterms:W3CDTF">2026-05-29T12:00:40Z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bjective-Id">
    <vt:lpwstr>A11319276</vt:lpwstr>
  </property>
  <property fmtid="{D5CDD505-2E9C-101B-9397-08002B2CF9AE}" pid="3" name="Objective-Title">
    <vt:lpwstr>Curator Process - New Template - 3 June 2015 - Final</vt:lpwstr>
  </property>
  <property fmtid="{D5CDD505-2E9C-101B-9397-08002B2CF9AE}" pid="4" name="Objective-Comment">
    <vt:lpwstr/>
  </property>
  <property fmtid="{D5CDD505-2E9C-101B-9397-08002B2CF9AE}" pid="5" name="Objective-CreationStamp">
    <vt:filetime>2015-06-03T11:01:58Z</vt:filetime>
  </property>
  <property fmtid="{D5CDD505-2E9C-101B-9397-08002B2CF9AE}" pid="6" name="Objective-IsApproved">
    <vt:bool>false</vt:bool>
  </property>
  <property fmtid="{D5CDD505-2E9C-101B-9397-08002B2CF9AE}" pid="7" name="Objective-IsPublished">
    <vt:bool>false</vt:bool>
  </property>
  <property fmtid="{D5CDD505-2E9C-101B-9397-08002B2CF9AE}" pid="8" name="Objective-DatePublished">
    <vt:lpwstr/>
  </property>
  <property fmtid="{D5CDD505-2E9C-101B-9397-08002B2CF9AE}" pid="9" name="Objective-ModificationStamp">
    <vt:filetime>2015-06-04T13:12:15Z</vt:filetime>
  </property>
  <property fmtid="{D5CDD505-2E9C-101B-9397-08002B2CF9AE}" pid="10" name="Objective-Owner">
    <vt:lpwstr>Brodie, Robert R (Z605685)</vt:lpwstr>
  </property>
  <property fmtid="{D5CDD505-2E9C-101B-9397-08002B2CF9AE}" pid="11" name="Objective-Path">
    <vt:lpwstr>Objective Global Folder:SG File Plan:Administration:Administration of DG Learning and Justice Units:Scottish Tribunals Service: Administration 2015:Finance:</vt:lpwstr>
  </property>
  <property fmtid="{D5CDD505-2E9C-101B-9397-08002B2CF9AE}" pid="12" name="Objective-Parent">
    <vt:lpwstr>Finance</vt:lpwstr>
  </property>
  <property fmtid="{D5CDD505-2E9C-101B-9397-08002B2CF9AE}" pid="13" name="Objective-State">
    <vt:lpwstr>Being Edited</vt:lpwstr>
  </property>
  <property fmtid="{D5CDD505-2E9C-101B-9397-08002B2CF9AE}" pid="14" name="Objective-Version">
    <vt:lpwstr>3.1</vt:lpwstr>
  </property>
  <property fmtid="{D5CDD505-2E9C-101B-9397-08002B2CF9AE}" pid="15" name="Objective-VersionNumber">
    <vt:i4>4</vt:i4>
  </property>
  <property fmtid="{D5CDD505-2E9C-101B-9397-08002B2CF9AE}" pid="16" name="Objective-VersionComment">
    <vt:lpwstr/>
  </property>
  <property fmtid="{D5CDD505-2E9C-101B-9397-08002B2CF9AE}" pid="17" name="Objective-FileNumber">
    <vt:lpwstr>OFFICE/6567</vt:lpwstr>
  </property>
  <property fmtid="{D5CDD505-2E9C-101B-9397-08002B2CF9AE}" pid="18" name="Objective-Classification">
    <vt:lpwstr>[Inherited - OFFICIAL]</vt:lpwstr>
  </property>
  <property fmtid="{D5CDD505-2E9C-101B-9397-08002B2CF9AE}" pid="19" name="Objective-Caveats">
    <vt:lpwstr/>
  </property>
  <property fmtid="{D5CDD505-2E9C-101B-9397-08002B2CF9AE}" pid="20" name="Objective-Date of Original [system]">
    <vt:lpwstr/>
  </property>
  <property fmtid="{D5CDD505-2E9C-101B-9397-08002B2CF9AE}" pid="21" name="Objective-Date Received [system]">
    <vt:lpwstr/>
  </property>
  <property fmtid="{D5CDD505-2E9C-101B-9397-08002B2CF9AE}" pid="22" name="Objective-SG Web Publication - Category [system]">
    <vt:lpwstr/>
  </property>
  <property fmtid="{D5CDD505-2E9C-101B-9397-08002B2CF9AE}" pid="23" name="Objective-SG Web Publication - Category 2 Classification [system]">
    <vt:lpwstr/>
  </property>
</Properties>
</file>